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度统筹整合财政涉农资金明细表" sheetId="8" r:id="rId1"/>
    <sheet name="2023年度统筹整合财政涉农资金项目明细表" sheetId="2" r:id="rId2"/>
    <sheet name="调入" sheetId="6" r:id="rId3"/>
    <sheet name="调出" sheetId="7" r:id="rId4"/>
  </sheets>
  <definedNames>
    <definedName name="_xlnm._FilterDatabase" localSheetId="1" hidden="1">'2023年度统筹整合财政涉农资金项目明细表'!$A$6:$Y$305</definedName>
    <definedName name="_xlnm._FilterDatabase" localSheetId="2" hidden="1">调入!$A$6:$Y$203</definedName>
    <definedName name="_xlnm._FilterDatabase" localSheetId="3" hidden="1">调出!$A$6:$Y$48</definedName>
    <definedName name="_xlnm.Print_Titles" localSheetId="1">'2023年度统筹整合财政涉农资金项目明细表'!$4:$6</definedName>
    <definedName name="_xlnm.Print_Titles" localSheetId="2">调入!$4:$6</definedName>
    <definedName name="_xlnm.Print_Titles" localSheetId="3">调出!$4:$6</definedName>
  </definedNames>
  <calcPr calcId="144525"/>
</workbook>
</file>

<file path=xl/sharedStrings.xml><?xml version="1.0" encoding="utf-8"?>
<sst xmlns="http://schemas.openxmlformats.org/spreadsheetml/2006/main" count="4442" uniqueCount="1394">
  <si>
    <t>附表1</t>
  </si>
  <si>
    <t>***县2023年度统筹整合使用财政涉农资金明细表</t>
  </si>
  <si>
    <t>序号</t>
  </si>
  <si>
    <t>财政资金名称</t>
  </si>
  <si>
    <t>脱贫县预计收到整合资金规模
（万元)</t>
  </si>
  <si>
    <t>计划整合资金规模
（万元）</t>
  </si>
  <si>
    <t>备注</t>
  </si>
  <si>
    <t>年初数</t>
  </si>
  <si>
    <t>调增</t>
  </si>
  <si>
    <t>调减</t>
  </si>
  <si>
    <t>年中</t>
  </si>
  <si>
    <t>一</t>
  </si>
  <si>
    <t>中央小计</t>
  </si>
  <si>
    <t>中央财政衔接推进乡村振兴补助资金（原中央财政专项扶贫资金）</t>
  </si>
  <si>
    <t>水利发展资金</t>
  </si>
  <si>
    <t>粮油生产保障资金（支持粮油等重点作物绿色高产高效部分）</t>
  </si>
  <si>
    <t>农业生产发展资金（支持畜牧业发展部分）</t>
  </si>
  <si>
    <t>农业经营主体能力提升资金（支持高素质农民培育、基层农技推广体系改革与建设部分）</t>
  </si>
  <si>
    <t>林业改革发展资金（不含退耕还林还草、非国有林生态保护补偿、林长制督查考核奖励和相关试点资金）</t>
  </si>
  <si>
    <t>耕地建设与利用资金（支持高标准农田建设、耕地质量提升部分）</t>
  </si>
  <si>
    <t>农村综合改革转移支付</t>
  </si>
  <si>
    <t>林业草原生态保护恢复资金（支持其他自然保护地、国家重点野生动植物等保护部分）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</si>
  <si>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</si>
  <si>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</si>
  <si>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</si>
  <si>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</si>
  <si>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</si>
  <si>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</si>
  <si>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农业资源及生态保护补助资金（支持农作物秸秆综合利用、渔业资源保护部分）</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</si>
  <si>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</si>
  <si>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</si>
  <si>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</si>
  <si>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</si>
  <si>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</si>
  <si>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</si>
  <si>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</si>
  <si>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</si>
  <si>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</si>
  <si>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</si>
  <si>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</si>
  <si>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</si>
  <si>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</si>
  <si>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</si>
  <si>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</si>
  <si>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</si>
  <si>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附件2</t>
  </si>
  <si>
    <t>横山区2023年度统筹整合财政涉农资金项目明细表</t>
  </si>
  <si>
    <t>单位：万元</t>
  </si>
  <si>
    <t>项目类型</t>
  </si>
  <si>
    <t>项目名称</t>
  </si>
  <si>
    <t>项目内容及建设规模</t>
  </si>
  <si>
    <t>建设期限             （起止时间）</t>
  </si>
  <si>
    <t>绩效目标</t>
  </si>
  <si>
    <t>项目个数</t>
  </si>
  <si>
    <t>项目实施  地点</t>
  </si>
  <si>
    <t>脱贫村（是/否）</t>
  </si>
  <si>
    <t>省级重点帮扶镇（是/否）</t>
  </si>
  <si>
    <t>省级重点帮扶村（是/否）</t>
  </si>
  <si>
    <t>直接受益脱贫人口（含监测对象）</t>
  </si>
  <si>
    <t>受益总人口</t>
  </si>
  <si>
    <t>资金投入（万元）</t>
  </si>
  <si>
    <t>项目
实施
单位</t>
  </si>
  <si>
    <t>行业主管部门</t>
  </si>
  <si>
    <t>财政资金支持环节</t>
  </si>
  <si>
    <t>合计</t>
  </si>
  <si>
    <t>财政衔接资金</t>
  </si>
  <si>
    <t>整合资金投入</t>
  </si>
  <si>
    <t>镇</t>
  </si>
  <si>
    <t>村</t>
  </si>
  <si>
    <t>户数</t>
  </si>
  <si>
    <t>人数</t>
  </si>
  <si>
    <t>小计</t>
  </si>
  <si>
    <t>中央</t>
  </si>
  <si>
    <t>省级</t>
  </si>
  <si>
    <t>市级</t>
  </si>
  <si>
    <t>县级</t>
  </si>
  <si>
    <t>总 计</t>
  </si>
  <si>
    <t>一、产业发展</t>
  </si>
  <si>
    <t>1.生产项目</t>
  </si>
  <si>
    <t>①种植业基地(种植业)</t>
  </si>
  <si>
    <t>白界镇胡石窑村红薯育苗大棚建设项目</t>
  </si>
  <si>
    <t>修建5座自动化温室大棚，每座大棚55米*12米</t>
  </si>
  <si>
    <t>2023年3月-2023年11月</t>
  </si>
  <si>
    <t>该项目产权归村集体所有，属于经营性资产，管护运营方式为自主经营，管护责任人为村书记，育苗年收益36万元，预计村集体经济红薯产值600吨，70%用于壮大村集体经济，30%用于分红，全村受益508户2237人，其中脱贫户60户199人，监测户3户8人</t>
  </si>
  <si>
    <t>白界镇</t>
  </si>
  <si>
    <t>胡石窑村</t>
  </si>
  <si>
    <t>否</t>
  </si>
  <si>
    <t>农业农村局</t>
  </si>
  <si>
    <t>项目资金用于土方、钢架、棚膜、棉被等</t>
  </si>
  <si>
    <t>殿市镇五龙山村村集体经济合作社经济作物种植项目</t>
  </si>
  <si>
    <t>在现有杏树上嫁接巴杏567亩，包括购买巴杏苗15327株、肥料等</t>
  </si>
  <si>
    <t>2023年3月-2023年6月</t>
  </si>
  <si>
    <t>该项目产权归村集体所有，属于经营性资产，管护运营方式为自主经营，管护责任人为村书记，预计年收益10万元，按照集体经济合作联社制度的分配方案4:5:1（4留村集体，5用于分红，1用于困难户救助），全村受益721户2715人，其中脱贫户94户310人，监测户1户3人</t>
  </si>
  <si>
    <t>殿市镇</t>
  </si>
  <si>
    <t>五龙山村</t>
  </si>
  <si>
    <t>是</t>
  </si>
  <si>
    <t>项目资金用于购买巴杏苗、肥料和嫁接人员工资等</t>
  </si>
  <si>
    <t>波罗镇朱家沟村盐碱地改造项目</t>
  </si>
  <si>
    <t>盐碱地改造215亩、厚80公分、推土机推土116212.3立方米。土地翻耕14.335公顷</t>
  </si>
  <si>
    <t>该项目产权归村集体所有，属于公益性资产，管护责任人为村书记，改善提升农户耕种土地，增产增收，受益总人口320户1260人，受益脱贫户68户272人</t>
  </si>
  <si>
    <t>波罗镇</t>
  </si>
  <si>
    <t>朱家沟村</t>
  </si>
  <si>
    <t>项目资金用于客土回填、土地翻耕、人工田埂修整、排水沟土方开挖工程等</t>
  </si>
  <si>
    <t>塔湾镇清河村盐碱地治理项目</t>
  </si>
  <si>
    <t>盐碱地治理240亩，客土回填：134672立方米。土地翻耕15.12公顷。人工田埂修整1758立方米。排水沟土方开挖：1989立方米</t>
  </si>
  <si>
    <t>该项目产权归村集体所有，属于公益性资产，管护责任人为村书记，提高土地利用率，种植实施后将提高土壤蓄水能力，便于现代化机械作业，改善生态环境，全村受益354户1237人，其中脱贫户41户141人</t>
  </si>
  <si>
    <t>塔湾镇</t>
  </si>
  <si>
    <t>清河村</t>
  </si>
  <si>
    <t>雷龙湾镇雷龙湾村壮大村集体经济建设拱棚项目</t>
  </si>
  <si>
    <t>新建钢架拱棚80个，每棚长75米，宽8米，高3.5米</t>
  </si>
  <si>
    <t>该项目产权归村集体所有，属于经营性资产，管护运营方式为自主经营，管护责任人为村书记，每个拱棚年产蔬果2-5吨，可获利2万元左右，村集体经济合作社每年拿出流转收益的60%用于农户产业发展补助，30%用于集体产业设施投入，5%用于村级公益事业，5%用于困难群众救助帮扶，产业受益569户2127人，其中脱贫户45户147人</t>
  </si>
  <si>
    <t>雷龙湾镇</t>
  </si>
  <si>
    <t>雷龙湾村</t>
  </si>
  <si>
    <t>项目资金用于土方开挖、钢架、棚膜、棉被工程等</t>
  </si>
  <si>
    <t>殿市镇五龙山村果业标准园创建项目</t>
  </si>
  <si>
    <t>创建果业标准园600亩，用于购买、补栽果树及园艺地布等</t>
  </si>
  <si>
    <t>2023年3月-2023年9月</t>
  </si>
  <si>
    <t>该项目产权归村集体所有，属于经营性资产，管护运营方式为自主经营，管护责任人为村书记，增加果农收入，提高果品流通数量，年收益10万元，按照集体经济合作联社制度的分配方案4:5:1（4留村集体，5用于分红，1用于困难户救助），全村受益721户2715人，其中脱贫户94户310人</t>
  </si>
  <si>
    <t>项目资金用于购买果树苗、地布等</t>
  </si>
  <si>
    <t>武镇高家沟村盐碱地和土地治理项目</t>
  </si>
  <si>
    <t>盐碱地治理48亩，客土回填31900立方米。排水沟开挖446立方米。土地翻耕3.2公顷。平整土地200亩</t>
  </si>
  <si>
    <t>该项目产权归村集体所有，属于公益性资产，管护责任人为村书记，提高土地利用率，种植实施后将提高土壤蓄水能力，便于现代化机械作业，改善生态环境，全村受益298户1086人，其中脱贫户97户299人</t>
  </si>
  <si>
    <t>武镇</t>
  </si>
  <si>
    <t>高家沟村</t>
  </si>
  <si>
    <t>项目资金用于客土回填、土地翻耕、排水沟开挖土地平整工程等</t>
  </si>
  <si>
    <t>赵石畔镇贺马畔村盐碱地治理项目</t>
  </si>
  <si>
    <t>盐碱地治理面积63亩，平均厚50公分</t>
  </si>
  <si>
    <t>该项目产权归村集体所有，属于公益性资产，管护责任人为村书记，改善土壤成分，增强土壤肥力，进一步提高粮食产量，全村受益33户135人，其中脱贫户8户22人</t>
  </si>
  <si>
    <t>赵石畔镇</t>
  </si>
  <si>
    <t>贺马畔村</t>
  </si>
  <si>
    <t>全区种植产业奖补项目</t>
  </si>
  <si>
    <t>用于全区苹果产业、羊产业、绿豆产业、稻渔产业、中药材产业、庭院经济、新型经营主体发展产业奖补</t>
  </si>
  <si>
    <t>2023年3月-2023年12月</t>
  </si>
  <si>
    <t>扶持龙头企业、合作社等经营主体，发展壮大全区产业，带动农户和脱贫户、监测户增收</t>
  </si>
  <si>
    <t>横山区</t>
  </si>
  <si>
    <t>项目资金用于全区苹果产业、羊产业、绿豆产业、稻渔产业、中药材产业、庭院经济、新型经营主体发展产业奖补</t>
  </si>
  <si>
    <t>②养殖业基地（养殖业）</t>
  </si>
  <si>
    <t>殿市镇石碧则村壮大村集体养牛奖补项目</t>
  </si>
  <si>
    <t>村集体养牛场购买西蒙特尔繁殖牛10头，育肥牛10头</t>
  </si>
  <si>
    <t>2023年3月-2023年8月</t>
  </si>
  <si>
    <t>该项目产权归村集体所有，属于经营性资产，管护运营方式为自主经营，管护责任人为村书记，每年村集体增加收益8万元以上按照集体经济合作联社制度的分配方案4:5:1（4留村集体，5用于分红，1用于困难户救助）全村受益280户1172人，其中脱贫户24户84人</t>
  </si>
  <si>
    <t>石碧则村</t>
  </si>
  <si>
    <t>畜牧局</t>
  </si>
  <si>
    <t>项目资金用于购买繁殖牛、育肥牛</t>
  </si>
  <si>
    <t>塔湾镇墩渠村肉牛养殖项目</t>
  </si>
  <si>
    <t>新建牛棚一座900平米含产房2间，草料棚300平米，防疫房1间，储藏房1间</t>
  </si>
  <si>
    <t>该项目产权归村集体所有，属于经营性资产，管护运营方式为自主经营，管护责任人为村书记，壮大村集体经济，预计年收益10万元，按照集体经济合作联社制度的分配方案4:5:1（4留村集体，5用于分红，1用于困难户救助）受益农户278户948人，其中：扶持带动脱贫户户数41户146人</t>
  </si>
  <si>
    <t>墩渠村</t>
  </si>
  <si>
    <t>项目资金用于建设彩钢棚、购买砖、机械费用等</t>
  </si>
  <si>
    <t>全区养殖产业奖补项目</t>
  </si>
  <si>
    <t>对存栏60只以上、年均增量大于20%的养殖户，新（改扩）建标准化圈舍120平米以上、标准化草棚80平米以上，财政支持资金2.5万元/户（草棚、圈舍、饲料加工机械）。年内羊子规模养殖比重（规模化率）增幅达2%。</t>
  </si>
  <si>
    <t>2023年1月-2023年11月</t>
  </si>
  <si>
    <t>该项目产权归村集体所有，有效壮大村集体经济，通过养殖户托管经营方式，每户交村集体收益0.15万元，预计村集体经济年收入36万元，按照村集体经济收益方案规定，50%用于壮大村集体经济，40%用于农户分红，10%用于脱贫户与监测户奖补，提升全区陕北白绒山羊养殖基础设施建设，提高养殖经济效益，预计受益户240余户1020余人，户均增收1000元以上，其中受益脱贫户80余户329余人。以陕北白绒山羊养殖村集体经济合作社、大型规模养殖场发展为主，家庭适度规模养殖场户为辅，以“村集体经济合作社+养殖场户”带动全区陕北白绒山羊养殖提质增量。</t>
  </si>
  <si>
    <t>赵石畔镇、塔湾镇、波罗镇、响水镇、党岔镇等</t>
  </si>
  <si>
    <t>赵石畔村、清河村、波罗村、响水村、北庄村等</t>
  </si>
  <si>
    <t>项目资金用于建设标准化圈舍、标准化草棚等</t>
  </si>
  <si>
    <t>③水产养殖业发展</t>
  </si>
  <si>
    <t>④林草基地建设</t>
  </si>
  <si>
    <t>⑤休闲农业与乡村旅游</t>
  </si>
  <si>
    <r>
      <rPr>
        <sz val="10"/>
        <color theme="1"/>
        <rFont val="宋体"/>
        <charset val="134"/>
        <scheme val="minor"/>
      </rPr>
      <t>⑥</t>
    </r>
    <r>
      <rPr>
        <sz val="10"/>
        <rFont val="宋体"/>
        <charset val="134"/>
        <scheme val="minor"/>
      </rPr>
      <t>光伏电站建设</t>
    </r>
  </si>
  <si>
    <t>13</t>
  </si>
  <si>
    <t>殿市镇五龙山村建设屋顶光伏项目</t>
  </si>
  <si>
    <t>光伏组件31组、光伏系统选用2台60kW/1台100kW/1台40kW/1台30kW组串式逆变器、1台箱变</t>
  </si>
  <si>
    <t>该项目产权归村集体所有，属于经营性资产，管护运营方式为自主经营，管护责任人为村书记，节约用电成本，年收益10万元，按照集体经济合作联社制度的分配方案4:5:1（4留村集体，5用于分红，1用于困难户救助），全村受益721户2715人，其中脱贫户94户310人，监测户1户3人</t>
  </si>
  <si>
    <t>乡村振兴局</t>
  </si>
  <si>
    <t>项目资金用于光伏板、钢架等</t>
  </si>
  <si>
    <t>2.加工流通项目</t>
  </si>
  <si>
    <t>①农产品仓储保鲜冷链基础设施建设</t>
  </si>
  <si>
    <t>②加工业</t>
  </si>
  <si>
    <t>响水镇壮大村集体经济项目</t>
  </si>
  <si>
    <t>以镇联合总社入股响水豆腐坊</t>
  </si>
  <si>
    <t>该项目产权归镇联合总社所有，年收益不低于投资额度6%，收益按照镇联合总社收益分配制度执行，镇联合总社成立风控小组，强化日常监管和风险研判处置，项目实施以后，加工转化当地农产品流通、提高附加值，受益总人口426户1802人，其中脱贫户63户228人</t>
  </si>
  <si>
    <t>响水镇</t>
  </si>
  <si>
    <t>项目资金用于入股资金</t>
  </si>
  <si>
    <t>南塔办事处牛圪崂村农产品加工包装项目</t>
  </si>
  <si>
    <t>利用村级闲置房屋维修改造3个农产品收储站每个120㎡及场地硬化、排水、电路等，改造加工包装车间650㎡，新建冷库80㎡，改造销售中转站120㎡，农产品包装设备2套</t>
  </si>
  <si>
    <t>该项目产权归集体经济合作联社，已成立南塔办事处集体经济合作联社，覆盖8个行政村，发展“订单农业”，以“公司＋基地＋农户”的模式运营，管护责任人为村书记，根据订单需求，统筹协调收购加工，盘活南塔便民服务中心特色产业资源，激发村集体经济活力，年收益30万元，按照集体经济合作联社制度的分配方案4:5:1（4留村集体，5用于分红，1用于困难户救助），带动办事处3068户13063人，其中脱贫户694户2479人</t>
  </si>
  <si>
    <t>南塔办事处</t>
  </si>
  <si>
    <t>牛圪崂村</t>
  </si>
  <si>
    <t>项目资金用于砼方、管网、电路、设备等</t>
  </si>
  <si>
    <t>韩岔镇韩岔村建设中药材加工厂项目</t>
  </si>
  <si>
    <t>建设中药材加工厂总场地面积3638㎡，场区总填土方2654.5m³，总挖土方2621m³，场地水泥硬化3638㎡，新建加工厂房2座1300㎡，场区围墙420m，场区外侧浆砌砖帮畔150m等</t>
  </si>
  <si>
    <t>该项目产权归村集体所有，属于经营性资产，管护运营方式为自主经营，管护责任人为村书记，预计年收益12万元，药材种植企业租赁加工厂进行药材加工或者代工创收，租金收益由镇集体经济联合社按比例分配，90%用于奖补全镇范围内的药材种植户(其中40%用于韩岔村药材种植户奖补)，10%用于支付韩岔村集体土地使用费，全村受益421户1719人，其中脱贫户59户162人</t>
  </si>
  <si>
    <t>韩岔镇</t>
  </si>
  <si>
    <t>韩岔村</t>
  </si>
  <si>
    <t>项目资金用于土方、砼方、砖方、购买加工设备等</t>
  </si>
  <si>
    <t>响水镇赵峁则村肉食风干加工厂项目</t>
  </si>
  <si>
    <t>利用旧学校改造厂房，改造6间设施用房占地面积140平方米，西面2间加工厂占地面积105平方米，硬化场地650平方米，混凝土硬化进场道路长30米，宽4.5米，安装150KW变压器1台等配套设施</t>
  </si>
  <si>
    <t>该项目产权归村集体所有，属经营性资产，管护运营方式为自主经营，后期管护责任人为村书记，预计年收益7.2万元，按照集体经济合作联社制度的分配方案4:5:1（4留村集体，5用于分红，1用于困难户救助），全村收益人口349户1538人，其中脱贫户59户244人</t>
  </si>
  <si>
    <t>赵峁则村</t>
  </si>
  <si>
    <t>项目资金用于购买砼方、变压器、电路、加工设备等</t>
  </si>
  <si>
    <t>③市场建设和农村物流</t>
  </si>
  <si>
    <t>响水镇沐浴沟村畜禽产品交易市场提升改造项目</t>
  </si>
  <si>
    <t>新建交易大棚515.19㎡，新建农产品销售房288㎡，新建侧铺砖路面4108㎡，太阳能路灯6盏，新建浆砌砖围墙200m，浆砌石挡墙54m，电动伸缩门1套</t>
  </si>
  <si>
    <t>该项目产权归村集体所有，属于经营性资产，管护运营方式为自主经营，管护责任人为村书记，壮大村集体经济，每年村集体增加收益7万元，按照集体经济合作联社制度的分配方案4:5:1（4留村集体，5用于分红，1用于困难户救助），全村受益303户1297人其中脱贫户31户112人</t>
  </si>
  <si>
    <t>沐浴沟村</t>
  </si>
  <si>
    <t>项目资金用于土方、砖方、砼方、彩钢等</t>
  </si>
  <si>
    <r>
      <rPr>
        <sz val="10"/>
        <color theme="1"/>
        <rFont val="宋体"/>
        <charset val="134"/>
        <scheme val="minor"/>
      </rPr>
      <t>④</t>
    </r>
    <r>
      <rPr>
        <sz val="10"/>
        <rFont val="宋体"/>
        <charset val="134"/>
        <scheme val="minor"/>
      </rPr>
      <t>品牌打造和展销平台</t>
    </r>
  </si>
  <si>
    <t>20</t>
  </si>
  <si>
    <t>党岔镇电商服务中心项目</t>
  </si>
  <si>
    <t>装修电商服务中心1处528.72平米，包括农产品推广区、电商销售间、科普直播间等</t>
  </si>
  <si>
    <t>2023年4月-2023年11月</t>
  </si>
  <si>
    <t>该项目产权归镇集体所有，属于经营性资产，管护方式为自主经营，管护责任人为镇级联合社，按照集体经济合作联社制度的分配方案4:5:1（4留村集体，5用于分红，1用于困难户救助），项目实施以后，加快农产品流通、销售，提升群众满意度，全村受益户570户2417人，其中脱贫户132户355人</t>
  </si>
  <si>
    <t>党岔镇</t>
  </si>
  <si>
    <t>项目资金用装修电商服务中心1处528.72平米，包括农产品推广区、电商销售间、科普直播间等</t>
  </si>
  <si>
    <t>3.配套设施项目</t>
  </si>
  <si>
    <t>①小型农田水利设施及产业配套基础设建设</t>
  </si>
  <si>
    <t>殿市镇店房台村维修加固排洪渠项目</t>
  </si>
  <si>
    <t>在杂粮种植区周围维修园则湾水渠长20米、宽6米、高5米，马台组水渠长57米、宽4米、高3米</t>
  </si>
  <si>
    <t>该项目产权归村集体所有，属于公益性资产，管护责任人为村书记，保护耕地面积30亩，受益总人口58户206人，受益脱贫户19户57人.</t>
  </si>
  <si>
    <t>店房台村</t>
  </si>
  <si>
    <t>农财中心</t>
  </si>
  <si>
    <t>水利局</t>
  </si>
  <si>
    <t>项目资金用于清理原水渠和新修水渠等</t>
  </si>
  <si>
    <t>城关街道办李界沟村新建排洪渠项目</t>
  </si>
  <si>
    <t>在杂粮种植区周围维修混凝土防洪排洪渠长135米、宽2米、高1.2米</t>
  </si>
  <si>
    <t>该项目产权归村集体所有，属于公益性资产，管护责任人为村书记，保护耕地面积15亩，受益总人口23户72人，受益脱贫户8户21人.</t>
  </si>
  <si>
    <t>城关街道办事处</t>
  </si>
  <si>
    <t>李界沟村</t>
  </si>
  <si>
    <t>项目资金用于购买混凝土和建设排洪渠等</t>
  </si>
  <si>
    <t>武镇马兰地村排洪渠砌护项目</t>
  </si>
  <si>
    <t>砌护排洪渠长80米、宽1.5米、高1.2米</t>
  </si>
  <si>
    <t xml:space="preserve">该项目产权归村集体所有，属于公益性资产，管护责任人为村书记，保护耕地面积70亩，受益总人口121户366人，受益脱贫户12户33人
</t>
  </si>
  <si>
    <t>马兰地村</t>
  </si>
  <si>
    <t>塔湾镇芦沟村杂粮示范区高效旱作节水农业四位一体补灌项目（农2023）</t>
  </si>
  <si>
    <t>玉米种植区700亩实施高效节水灌溉面积700亩，配置过滤器、施肥罐2套新建出水口251个，新建检修井80个；压设管道14公里，架设输电线路 0.7公里</t>
  </si>
  <si>
    <t>该项目产权归村集体所有，后期管护责任人为村书记，农业基础设施条件更加完善，预计亩均增产200斤以上，农民增收1000元以上，全村收益人口38户1149人，其中脱贫户3户10人</t>
  </si>
  <si>
    <t>芦沟村</t>
  </si>
  <si>
    <t>项目资金用于购买水泵、输水管件、过滤器等费用</t>
  </si>
  <si>
    <t>塔湾镇付园则村杂粮示范区高效旱作节水农业四位一体补灌项目（农2023）</t>
  </si>
  <si>
    <t>玉米种植区806亩实施高效节水灌溉面积806亩，配置过滤器、施肥罐3套新建出水口267个，新建检修井98个；压设管道17公里，架设输电线路 1.3公里</t>
  </si>
  <si>
    <t>该项目产权归村集体所有，后期管护责任人为村书记，农业基础设施条件更加完善，预计亩均增产200斤以上，农民增收1000元以上，全村收益人口117户452人，其中脱贫户27户86人</t>
  </si>
  <si>
    <t>付园则村</t>
  </si>
  <si>
    <t>韩岔镇吴新窑村杂粮示范区高效旱作节水农业四位一体补灌项目（农2023）</t>
  </si>
  <si>
    <t>玉米种植区1100亩实施高效节水灌溉面积1100亩，配置过滤器、施肥罐2套新建出水口346个，新建检修井73个；压设管道18.749公里，架设输电线路0.50公里</t>
  </si>
  <si>
    <t>该项目产权归村集体所有，后期管护责任人为村书记，农业基础设施条件更加完善，预计亩均增产200斤以上，农民增收1000元以上，全村收益人口135户526人，其中脱贫户45户137人</t>
  </si>
  <si>
    <t>吴新窑村</t>
  </si>
  <si>
    <t>韩岔镇阎家洼村杂粮示范区高效旱作节水农业四位一体补灌项目（农2023）</t>
  </si>
  <si>
    <t>玉米种植区500亩实施高效节水灌溉面积500亩，配置过滤器、施肥罐2套新建出水口218个，新建检修井52个；压设管道12.147公里，架设输电线路1.355公里</t>
  </si>
  <si>
    <t>该项目产权归村集体所有，后期管护责任人为村书记，农业基础设施条件更加完善，预计亩均增产200斤以上，农民增收1000元以上，全村收益人口120户475人，其中脱贫户40户123人</t>
  </si>
  <si>
    <t>阎家洼村</t>
  </si>
  <si>
    <t>白界镇白界村杂粮示范区高效旱作节水农业四位一体补灌项目（农2023）</t>
  </si>
  <si>
    <t>玉米种植区470亩实施高效节水灌溉面积470亩，配置过滤器、施肥罐1套新建出水口75个，新建检修井40眼，压设管道9.361公里，架设输电线路0.44公里.</t>
  </si>
  <si>
    <t>该项目产权归村集体所有，后期管护责任人为村书记，农业基础设施条件更加完善，预计亩均增产200斤以上，农民增收1000元以上，全村收益人口153户603人，其中脱贫户8户23人</t>
  </si>
  <si>
    <t>白界村</t>
  </si>
  <si>
    <t>波罗镇蔡家沟村杂粮示范区高效旱作节水农业四位一体补灌项目（农2023）</t>
  </si>
  <si>
    <t>玉米种植区1500亩实施高效节水灌溉面积1500亩，配置过滤器、施肥罐2套新建出水口540个，新建检修井151个；压设管道26公里，架设输电线路 2.6公里</t>
  </si>
  <si>
    <t>该项目产权归村集体所有，后期管护责任人为村书记，农业基础设施条件更加完善，预计亩均增产200斤以上，农民增收1000元以上，全村收益人口120户454人，其中脱贫户25户73人</t>
  </si>
  <si>
    <t>蔡家沟村</t>
  </si>
  <si>
    <t>赵石畔镇杜羊圈村杂粮示范区高效旱作节水农业四位一体补灌项目（农2023）</t>
  </si>
  <si>
    <t>玉米种植区500亩实施高效节水灌溉面积500亩，配置过滤器、施肥罐2套新建出水口179个，新建检修井57个；压设管道12.763公里，架设输电线路 0.24公里</t>
  </si>
  <si>
    <t>该项目产权归村集体所有，后期管护责任人为村书记，农业基础设施条件更加完善，预计亩均增产200斤以上，农民增收1000元以上，全村收益人口53户204人，其中脱贫户7户19人</t>
  </si>
  <si>
    <t>杜羊圈村</t>
  </si>
  <si>
    <t>雷龙湾镇哈兔湾村杂粮示范区高效旱作节水农业漫灌改滴灌项目（农2023）</t>
  </si>
  <si>
    <t>玉米种植区1690亩实施高效节水灌溉面积1690亩，配置过滤器、施肥罐2套新建出水口391个，新建检修井109个；压设管道22公里，架设输电线路 0.1公里</t>
  </si>
  <si>
    <t>该项目产权归村集体所有，后期管护责任人为村书记，农业基础设施条件更加完善，预计亩均增产200斤以上，农民增收1000元以上，全村收益人口205户813人，其中脱贫户25户58人</t>
  </si>
  <si>
    <t>哈兔湾村</t>
  </si>
  <si>
    <t>雷龙湾镇酒房沟村杂粮示范区高效旱作节水农业漫灌改滴灌项目（农2023）</t>
  </si>
  <si>
    <t>玉米种植区810亩实施高效节水灌溉面积810亩，配置过滤器、施肥罐5套新建出水口233个，新建检修井78个；压设管道13公里，架设输电线路 0.3公里</t>
  </si>
  <si>
    <t>该项目产权归村集体所有，后期管护责任人为村书记，农业基础设施条件更加完善，预计亩均增产200斤以上，农民增收1000元以上，全村收益人口125户453人，其中脱贫户27户79人</t>
  </si>
  <si>
    <t>酒房沟村</t>
  </si>
  <si>
    <t>城关街道办曹阳湾村杂粮示范区高效旱作节水农业四位一体补灌项目（农2023）</t>
  </si>
  <si>
    <t>玉米种植区400亩实施高效节水灌溉面积400亩，配置过滤器、施肥罐1套新建出水口118个，新建检修井44个；压设管道10.70公里，架设输电线路0.21公里.</t>
  </si>
  <si>
    <t>该项目产权归村集体所有，后期管护责任人为村书记，农业基础设施条件更加完善，预计亩均增产200斤以上，农民增收1000元以上，全村收益人口256户1024人，其中脱贫户21户67人</t>
  </si>
  <si>
    <t>城关街道办</t>
  </si>
  <si>
    <t>曹阳湾村</t>
  </si>
  <si>
    <t>城关街道办王圪堵村杂粮示范区高效旱作节水农业四位一体补灌项目（农2023）</t>
  </si>
  <si>
    <t>玉米种植区315亩实施高效节水灌溉面积315亩，配置过滤器、施肥罐1套新建出水口145个，新建检修井13个；压设管道5.695公里，架设输电线路0.10公里.</t>
  </si>
  <si>
    <t>该项目产权归村集体所有，后期管护责任人为村书记，农业基础设施条件更加完善，预计亩均增产200斤以上，农民增收1000元以上，全村收益人口280户1123人，其中脱贫户6户18人</t>
  </si>
  <si>
    <t>王圪堵村</t>
  </si>
  <si>
    <t>城关街道办马家梁村杂粮示范区高效旱作节水农业四位一体补灌项目（农2023）</t>
  </si>
  <si>
    <t>玉米种植区400亩实施高效节水灌溉面积400亩，配置过滤器、施肥罐1套新建出水口218个，新建检修井25个；压设管道9.14公里，架设输电线路0.65公里.</t>
  </si>
  <si>
    <t>该项目产权归村集体所有，后期管护责任人为村书记，农业基础设施条件更加完善，预计亩均增产200斤以上，农民增收1000元以上，全村收益人口415户1603人，其中脱贫户26户97人</t>
  </si>
  <si>
    <t>马家梁村</t>
  </si>
  <si>
    <t>城关街道办吴家沟村杂粮示范区高效旱作节水农业四位一体补灌项目（农2023）</t>
  </si>
  <si>
    <t>玉米种植区500亩实施高效节水灌溉面积500亩，配置过滤器、施肥罐1套新建出水口259个，新建检修井73个；压设管道13.808公里，架设输电线路0.10公里.</t>
  </si>
  <si>
    <t>该项目产权归村集体所有，后期管护责任人为村书记，农业基础设施条件更加完善，预计亩均增产200斤以上，农民增收1000元以上，全村收益人口812户3105人，其中脱贫户22户63人</t>
  </si>
  <si>
    <t>吴家沟村</t>
  </si>
  <si>
    <t>城关街道办古水村杂粮示范区高效旱作节水农业四位一体补灌项目（农2023）</t>
  </si>
  <si>
    <t>玉米种植区300亩实施高效节水灌溉面积300亩，配置过滤器、施肥罐1套新建出水口112个，新建检修井36个；压设管道6.600公里，架设输电线路0.66公里.</t>
  </si>
  <si>
    <t>该项目产权归村集体所有，后期管护责任人为村书记，农业基础设施条件更加完善，预计亩均增产200斤以上，农民增收1000元以上，全村收益人口162户635人，其中脱贫户6户15人</t>
  </si>
  <si>
    <t>古水村</t>
  </si>
  <si>
    <t>波罗镇斩贼关村
杂粮示范区高效旱作节水农业四位一体补灌项目（农2023）</t>
  </si>
  <si>
    <t>小杂粮种植区400亩实施高效节水灌溉面积400亩，配置过滤器、施肥罐1套新建出水口112个，新建检修井23个；压设管道7.263公里，架设输电线路0.32公里</t>
  </si>
  <si>
    <t>该项目产权归村集体所有，后期管护责任人为村书记，农业基础设施条件更加完善，预计亩均增产200斤以上，农民增收1000元以上，全村收益人口98户386人，其中脱贫户25户74人</t>
  </si>
  <si>
    <t>斩贼关村</t>
  </si>
  <si>
    <t>殿市镇贺甫洼村
杂粮示范区高效旱作节水农业四位一体补灌项目（农2023）</t>
  </si>
  <si>
    <t>小杂粮种植区410亩实施高效节水灌溉面积410亩，配置过滤器、施肥罐2套新建出水口213个，新建检修井54个；压设管道10.65公里，架设输电线路 0.55公里</t>
  </si>
  <si>
    <t>该项目产权归村集体所有，后期管护责任人为村书记，农业基础设施条件更加完善，预计亩均增产200斤以上，农民增收1000元以上，全村收益人口87户342人，其中脱贫户4户9人</t>
  </si>
  <si>
    <t>贺甫洼村</t>
  </si>
  <si>
    <t>殿市镇黑石磕村
杂粮示范区高效旱作节水农业四位一体补灌项目（农2023）</t>
  </si>
  <si>
    <t>小杂粮种植区425亩实施高效节水灌溉面积425亩，配置过滤器、施肥罐1套新建出水口221个，新建检修井103个；压设管道12公里，架设输电线路 1.0公里</t>
  </si>
  <si>
    <t>该项目产权归村集体所有，后期管护责任人为村书记，农业基础设施条件更加完善，预计亩均增产200斤以上，农民增收1000元以上，全村收益人口180户701人，其中脱贫户12户31人</t>
  </si>
  <si>
    <t>黑石磕村</t>
  </si>
  <si>
    <t>响水镇驼燕沟村
杂粮示范区高效旱作节水农业四位一体补灌项目（农2023）</t>
  </si>
  <si>
    <t>小杂粮种植区700亩实施高效节水灌溉面积700亩，配置过滤器、施肥罐2套新建出水口288个，新建检修井74个；压设管道21.523公里，架设输电线路 0.39公里</t>
  </si>
  <si>
    <t>该项目产权归村集体所有，后期管护责任人为村书记，农业基础设施条件更加完善，预计亩均增产200斤以上，农民增收1000元以上，全村收益人口269户1075人，其中脱贫户27户81人</t>
  </si>
  <si>
    <t>驼燕沟村</t>
  </si>
  <si>
    <t>高镇代圪崂村
杂粮示范区高效旱作节水农业四位一体补灌项目（农2023）</t>
  </si>
  <si>
    <t>小杂粮种植区600亩实施高效节水灌溉面积600亩，配置过滤器、施肥罐4套新建出水口315个，新建检修井81个；压设管道16.50公里，</t>
  </si>
  <si>
    <t>该项目产权归村集体所有农业基础设施条件更加完善，预计亩均增产200斤以上，农民增收1000元以上，全村收益人口300户1143人，其中脱贫户50户122人</t>
  </si>
  <si>
    <t>高镇</t>
  </si>
  <si>
    <t>代圪崂村</t>
  </si>
  <si>
    <t>雷龙湾镇酒房沟村杂粮示范区高效旱作节水农业四位一体补灌项目（农2023）</t>
  </si>
  <si>
    <t>小杂粮种植区810亩实施高效节水灌溉面积810亩，配置过滤器、施肥罐5套新建出水口233个，新建检修井78个；压设管道13公里，架设输电线路 0.3公里</t>
  </si>
  <si>
    <t>雷龙湾镇周界村
杂粮示范区高效旱作节水农业四位一体补灌项目（农2023）</t>
  </si>
  <si>
    <t>小杂粮种植区1357亩实施高效节水灌溉面积1357亩，配置过滤器、施肥罐7套新建出水口550个，新建检修井180个；压设管道24.385公里，架设输电线路1.23公里</t>
  </si>
  <si>
    <t>该项目产权归村集体所有，后期管护责任人为村书记，农业基础设施条件更加完善，预计亩均增产200斤以上，农民增收1000元以上，全村收益人口237户948人，其中脱贫户21户62人</t>
  </si>
  <si>
    <t>周界村</t>
  </si>
  <si>
    <t>城关街道办砖梁村杂粮示范区高效旱作节水农业四位一体补灌项目（农2023）</t>
  </si>
  <si>
    <t>小杂粮种植区500亩实施高效节水灌溉面积500亩，配置过滤器、施肥罐2套新建出水口166个，新建检修井25个；压设管道10.415公里，架设输电线路0.45公里</t>
  </si>
  <si>
    <t>该项目产权归村集体所有，后期管护责任人为村书记，农业基础设施条件更加完善，预计亩均增产200斤以上，农民增收1000元以上，全村收益人口345户1376人，其中脱贫户28户94人</t>
  </si>
  <si>
    <t>砖梁村</t>
  </si>
  <si>
    <t>城关街道办九川府村杂粮示范区高效旱作节水农业四位一体补灌项目（农2023）</t>
  </si>
  <si>
    <t>小杂粮种植区500亩实施高效节水灌溉面积500亩，配置过滤器、施肥罐1套新建出水口188个，新建检修井39个；压设管道12.62公里</t>
  </si>
  <si>
    <t>该项目产权归村集体所有，后期管护责任人为村书记，农业基础设施条件更加完善，预计亩均增产200斤以上，农民增收1000元以上，全村收益人口724户2863人，其中脱贫户124户315人</t>
  </si>
  <si>
    <t>九川府村</t>
  </si>
  <si>
    <t>城关街道办小王地村杂粮示范区高效旱作节水农业四位一体补灌项目（农2023）</t>
  </si>
  <si>
    <t>小杂粮种植区800亩实施高效节水灌溉面积800亩，配置过滤器、施肥罐3套新建出水口365个，新建检修井98个；压设管道17.47公里，架设输电线路0.65公里</t>
  </si>
  <si>
    <t>该项目产权归村集体所有，后期管护责任人为村书记，农业基础设施条件更加完善，预计亩均增产200斤以上，农民增收1000元以上，全村收益人口185户735人，其中脱贫户28户104人</t>
  </si>
  <si>
    <t>小王地村</t>
  </si>
  <si>
    <t>塔湾镇陈大梁村
杂粮示范区高效旱作节水农业四位一体补灌项目（农2023）</t>
  </si>
  <si>
    <t>小杂粮种植区511亩实施高效节水灌溉面积511亩，配置过滤器、施肥罐1套新建出水口125个，新建检修井49个；压设管道10.495公里，架设输电线路2.38公里</t>
  </si>
  <si>
    <t>该项目产权归村集体所有，后期管护责任人为村书记，农业基础设施条件更加完善，预计亩均增产200斤以上，农民增收1000元以上，全村收益人口65户247人，其中脱贫户11户48人</t>
  </si>
  <si>
    <t>陈大梁村</t>
  </si>
  <si>
    <t>波罗镇高家沟村
杂粮示范区高效旱作节水农业四位一体补灌项目（农2023）</t>
  </si>
  <si>
    <t>小杂粮种植区1154亩实施高效节水灌溉面积1154亩，配置过滤器、施肥罐1套新建出水口350个，新建检修井83个；压设管道15.480公里，架设输电线路2.60公里</t>
  </si>
  <si>
    <t>该项目产权归村集体所有，后期管护责任人为村书记，农业基础设施条件更加完善，预计亩均增产200斤以上，农民增收1000元以上，全村收益人口48户198人，其中脱贫户5户22人</t>
  </si>
  <si>
    <t>城关街道办小王地村万亩高效旱作节水农业旱作集成技术推广项目（农2023）</t>
  </si>
  <si>
    <t>借助宽幅梯田的农业基础优势，创建玉米旱作集成栽培技术示范1000亩、高粱旱作集成栽培技术示范600亩</t>
  </si>
  <si>
    <t>创建旱作集成栽培技术示范1600亩。亩增收15%以上，产业受益户65户246人，其中脱贫户18户65人</t>
  </si>
  <si>
    <t>波罗镇朱家沟村万亩高效旱作节水农业旱作集成技术推广项目（农2023）</t>
  </si>
  <si>
    <t>借助宽幅梯田的农业基础优势，创建高粱旱作集成栽培技术示范940亩</t>
  </si>
  <si>
    <t>创建旱作集成栽培技术示范940亩。亩增收15%以上，产业受益户47户298人，其中脱贫户14户49人</t>
  </si>
  <si>
    <t>项目资金用于购买地膜、保水剂、有机肥等费用</t>
  </si>
  <si>
    <t>波罗镇小咀村万亩高效旱作节水农业旱作集成技术推广项目（农2023）</t>
  </si>
  <si>
    <t>借助宽幅梯田的农业基础优势，创建谷子旱作集成栽培技术示范150亩、高粱旱作集成栽培技术示范150亩</t>
  </si>
  <si>
    <t>创建旱作集成栽培技术示范300亩。亩增收15%以上，产业受益户38户146人，其中脱贫户10户37人</t>
  </si>
  <si>
    <t>小咀村</t>
  </si>
  <si>
    <t>响水镇驼燕沟村万亩高效旱作节水农业旱作集成技术推广项目（农2023）</t>
  </si>
  <si>
    <t>借助宽幅梯田的农业基础优势，创建高粱旱作集成栽培技术示范300亩</t>
  </si>
  <si>
    <t>创建旱作集成栽培技术示范750亩。亩增收15%以上，产业受益户26户93人，其中脱贫户5户18人</t>
  </si>
  <si>
    <t>响水镇沐浴沟村万亩高效旱作节水农业旱作集成技术推广项目（农2023）</t>
  </si>
  <si>
    <t>借助宽幅梯田的农业基础优势，创建高粱旱作集成栽培技术示范750亩</t>
  </si>
  <si>
    <t>创建旱作集成栽培技术示范750亩。亩增收15%以上，产业受益户59户211人，其中脱贫户14户55人</t>
  </si>
  <si>
    <t>韩岔镇韩岔村万亩高效旱作节水农业旱作集成技术推广项目（农2024）</t>
  </si>
  <si>
    <t>借助宽幅梯田的农业基础优势，创建玉米旱作集成栽培技术示范700亩、高粱旱作集成栽培技术示范300亩</t>
  </si>
  <si>
    <t>创建旱作集成栽培技术示范1000亩。亩增收15%以上，产业受益户94户，352人，其中脱贫户19户72人</t>
  </si>
  <si>
    <t>韩岔镇闫家洼村万亩高效旱作节水农业旱作集成技术推广项目（农2023）</t>
  </si>
  <si>
    <t>借助宽幅梯田的农业基础优势，创建谷子旱作集成栽培技术示范120亩</t>
  </si>
  <si>
    <t>创建旱作集成栽培技术示范120亩。亩增收15%以上，产业受益户17户68人，其中脱贫户4户15人</t>
  </si>
  <si>
    <t>闫家洼村</t>
  </si>
  <si>
    <t>石窑沟办事处米西村万亩高效旱作节水农业旱作集成技术推广项目（农2023）</t>
  </si>
  <si>
    <t>借助宽幅梯田的农业基础优势，创建谷子旱作集成栽培技术示范700亩、高粱旱作集成栽培技术示范500亩</t>
  </si>
  <si>
    <t>创建旱作集成栽培技术示范1200亩。亩增收15%以上，产业受益户94户329人，其中脱贫户19户70人</t>
  </si>
  <si>
    <t>石窑沟办事处</t>
  </si>
  <si>
    <t>米西村</t>
  </si>
  <si>
    <t>石窑沟办事处安则梁村万亩高效旱作节水农业旱作集成技术推广项目（农2023）</t>
  </si>
  <si>
    <t>借助宽幅梯田的农业基础优势，创建谷子旱作集成栽培技术示范400亩、高粱旱作集成栽培技术示范300亩</t>
  </si>
  <si>
    <t>创建旱作集成栽培技术示范700亩。亩增收15%以上，产业受益户62户228人，其中脱贫户13户42人</t>
  </si>
  <si>
    <t>安则梁村</t>
  </si>
  <si>
    <t>艾好峁办事处艾好峁村万亩高效旱作节水农业旱作集成技术推广项目（农2025）</t>
  </si>
  <si>
    <t>借助宽幅梯田的农业基础优势，创建玉米旱作集成栽培技术示范440亩、绿豆旱作集成栽培技术示范60亩</t>
  </si>
  <si>
    <t>创建旱作集成栽培技术示范500亩。亩增收15%以上，产业受益户58户206人，其中脱贫户12户39人</t>
  </si>
  <si>
    <t>艾好峁办事处</t>
  </si>
  <si>
    <t>艾好峁村</t>
  </si>
  <si>
    <t>怀远街道办柴兴梁村万亩高效旱作节水农业旱作集成技术推广项目（农2023）</t>
  </si>
  <si>
    <t>借助宽幅梯田的农业基础优势，创建谷子旱作集成栽培技术示范70亩、高粱旱作集成栽培技术示范320亩</t>
  </si>
  <si>
    <t>创建旱作集成栽培技术示范395亩。亩增收15%以上，产业受益户27户98人，其中脱贫户3户13人</t>
  </si>
  <si>
    <t>怀远街道办</t>
  </si>
  <si>
    <t>柴兴梁村</t>
  </si>
  <si>
    <t>党岔镇王有地村万亩高效旱作节水农业旱作集成技术推广项目（农2023）</t>
  </si>
  <si>
    <t>借助宽幅梯田的农业基础优势，创建谷子旱作集成栽培技术示范500亩、高粱旱作集成栽培技术示范100亩，红小豆旱作集成栽培技术示范100亩</t>
  </si>
  <si>
    <t>创建旱作集成栽培技术示范700亩。亩增收15%以上，产业受益户37户146人，其中脱贫户10户39人</t>
  </si>
  <si>
    <t>王有地村</t>
  </si>
  <si>
    <t>殿市镇张家湾村万亩高效旱作节水农业旱作集成技术推广项目（农2023）</t>
  </si>
  <si>
    <t>借助宽幅梯田的农业基础优势，创建谷子旱作集成栽培技术示范600亩</t>
  </si>
  <si>
    <t>创建旱作集成栽培技术示范600亩。亩增收15%以上，产业受益户79户286人，其中脱贫户15户57人</t>
  </si>
  <si>
    <t>张家湾村</t>
  </si>
  <si>
    <t>夏州街道办李家洼村万亩高效旱作节水农业旱作集成技术推广项目（农2023）</t>
  </si>
  <si>
    <t>借助宽幅梯田的农业基础优势，创建玉米旱作集成栽培技术示范200亩</t>
  </si>
  <si>
    <t>创建旱作集成栽培技术示范200亩。亩增收15%以上，产业受益户17户61人，其中脱贫户3户12人</t>
  </si>
  <si>
    <t>夏州街道办</t>
  </si>
  <si>
    <t>李家洼村</t>
  </si>
  <si>
    <t>雷龙湾镇周界村万亩高效旱作节水农业旱作集成技术推广项目（农2023）</t>
  </si>
  <si>
    <t>借助宽幅梯田的农业基础优势，创建高粱旱作集成栽培技术示范400亩</t>
  </si>
  <si>
    <t>创建旱作集成栽培技术示范400亩。亩增收15%以上，产业受益户54户186人，其中脱贫户9户33人</t>
  </si>
  <si>
    <t>南塔办事处高圪垯村万亩高效旱作节水农业旱作集成技术推广项目（农2023）</t>
  </si>
  <si>
    <t>借助宽幅梯田的农业基础优势，创建玉米旱作集成栽培技术示范100亩、谷子旱作集成栽培技术示范100亩、高粱旱作集成栽培技术示范100亩</t>
  </si>
  <si>
    <t>创建旱作集成栽培技术示范400亩。亩增收15%以上，产业受益户32户114人，其中脱贫户11户39人</t>
  </si>
  <si>
    <t>高圪垯村</t>
  </si>
  <si>
    <t>横山区响水小流域综合治理工程</t>
  </si>
  <si>
    <t>规划治理面积1300公顷。新修基本农田119.57hm2（水平梯田 101.47hm2，拉土垫地18.10hm2），新建谷坊6座，新修生产道路6km。营造水保林 146.14hm2（乔木林30.39hm2、灌木林 115.75hm2），
封禁治理1034.29hm2，竖立标志牌10个,落实管护人员10人。</t>
  </si>
  <si>
    <t>2023年10月-2024年4月</t>
  </si>
  <si>
    <t>项目建成后，人均基本农田达到2.5亩以上，生态环境得到明显改善，综合治理措施保存率达75%以上，项目区基本农田满足粮食需求，人均占有粮食 500 公斤以上；人均纯收入比当地平均水平高20%以上。年可拦泥沙7.73万t，蓄水32.24万m3，水保效益显著。土地利用结构得到调整，主导产业初步形成，农村生产生活条件得到改善，进一步促进当地经济社会发展。</t>
  </si>
  <si>
    <t>响水村</t>
  </si>
  <si>
    <t>项目资金用于工程建设、监理和管理费用。</t>
  </si>
  <si>
    <t>党岔镇泗源沟村宽幅梯田小杂粮农业基地灌溉项目</t>
  </si>
  <si>
    <t>取水建筑：水源为无定河常流水，采用渗水廊道取水，取水量为100m³/h，新建10KV线路、100KVA变压器1台，配套潜水泵1台，配套变频柜、配电箱，配套D150钢管2000m，DN160PE管2000m，软体水窖2座，每个容积为1500m³，光伏水泵10kw，田间主管线DN160管线，支管线采用DN90管线（每亩20米）</t>
  </si>
  <si>
    <t>该项目产权归村集体所有，属于公益性资产，管护责任人为村书记，项目实施以后，农业基础设施条件更加完善，受益570户2417人，其中脱贫户132户355人</t>
  </si>
  <si>
    <t>泗源沟村</t>
  </si>
  <si>
    <t>项目资金用于变压器、电线、水泵、软体水窖、光伏水泵、输水管线等</t>
  </si>
  <si>
    <t>波罗镇高家沟村杂粮示范区高效旱作节水农业四位一体补灌项目</t>
  </si>
  <si>
    <t>取水建筑：水源为无定河常流水，采用渗水廊道取水，取水量为100m³/h，新建10KV线路，160KVA变压器1台，配套潜水泵1台，配套变频柜、配电箱，配套D150钢管1000m，DN160PE管1500m，软体水窖1座，容积为1000m³，光伏水泵10kw，田间主管线DN160管线，支管线采用DN90管线（每亩20米）</t>
  </si>
  <si>
    <t>该项目产权归村集体所有，属于公益性资产，管护责任人为村书记，项目实施以后，农业基础设施条件更加完善，全村收益人口350户1701人，其中脱贫户41户171人</t>
  </si>
  <si>
    <t>雷龙湾镇沙峁村现代农业园区配套项目</t>
  </si>
  <si>
    <t>现代农业园区配套蔬菜选洗项目，两级过滤池一处4000方（砖混结构）；水利设施一套（2840米水管网，140方/90千瓦高强压水泵一套），水井1口及抽水配套设施</t>
  </si>
  <si>
    <t>该项目产权归村集体所有，属于经营性资产，管护运营方式为自主经营，管护责任人为合作社，每年能洗选蔬菜8000吨，可增加收益4.8万。村集体经济合作社每年拿出流转收益的60%用于农户产业发展补助，30%用于集体产业设施投入，5%用于村级公益事业，5%用于困难群众救助帮扶，产业受益568户2254人，其中脱贫户45户147人</t>
  </si>
  <si>
    <t>沙峁村</t>
  </si>
  <si>
    <t>项目资金用于土方、砖方、管网、水泵等</t>
  </si>
  <si>
    <t>响水镇驼燕沟村稻田配套设施提升项目</t>
  </si>
  <si>
    <t>安装50KV变压器一台，18.5KV水泵一台，水利管道300米，平整土地200亩，开挖深5米，宽2米排水渠500米，清理改造排水渠4000米</t>
  </si>
  <si>
    <t>该项目产权归村集体所有，属于公益性资产，后期管护责任人为村书记，农业基础设施条件更加完善，全村受益人口275户1085人，其中脱贫户26户101人</t>
  </si>
  <si>
    <t>项目资金用于变压器、电线、管网、水泵、土方、砖方等</t>
  </si>
  <si>
    <t>夏州街道办李家坬村大棚配套灌溉设施项目</t>
  </si>
  <si>
    <r>
      <rPr>
        <sz val="10"/>
        <color theme="1"/>
        <rFont val="宋体"/>
        <charset val="134"/>
        <scheme val="minor"/>
      </rPr>
      <t>上水管道安装（1.6MpaΦ90mmPE上水管430m，Φ89mm上水钢管及安装86M,0.6MpaΦ90mmPE主管509m，0.6MpaΦ75mmPE支管800m,及水泵安装（离心水泵2套，潜水泵1套，浮筒1套），每间占地9</t>
    </r>
    <r>
      <rPr>
        <sz val="10"/>
        <color indexed="8"/>
        <rFont val="宋体"/>
        <charset val="134"/>
        <scheme val="minor"/>
      </rPr>
      <t>㎡</t>
    </r>
    <r>
      <rPr>
        <sz val="10"/>
        <color theme="1"/>
        <rFont val="宋体"/>
        <charset val="134"/>
        <scheme val="minor"/>
      </rPr>
      <t>管理房两座，输电线工程（380V空架线路400m，厂区内380V-3*50地埋电缆526m、300</t>
    </r>
    <r>
      <rPr>
        <sz val="10"/>
        <color indexed="8"/>
        <rFont val="宋体"/>
        <charset val="134"/>
        <scheme val="minor"/>
      </rPr>
      <t>m³</t>
    </r>
    <r>
      <rPr>
        <sz val="10"/>
        <color theme="1"/>
        <rFont val="宋体"/>
        <charset val="134"/>
        <scheme val="minor"/>
      </rPr>
      <t>软体水窖1座及100m³蓄水池1座</t>
    </r>
  </si>
  <si>
    <t>该项目产权归村集体所有，属于公益性资产，后期管护责任人为村书记，农业基础设施条件更加完善，全村受益392户1702人，其中脱贫户2户4人</t>
  </si>
  <si>
    <t>李家坬村</t>
  </si>
  <si>
    <t>项目资金用于管网、水泵、电路、软体水窖等</t>
  </si>
  <si>
    <t>夏州街道办李家坬村建设软体水窖项目</t>
  </si>
  <si>
    <t>建设4座软体水窖，每个250方</t>
  </si>
  <si>
    <t>该项目产权归村集体所有，属于公益性资产，后期管护责任人为村书记，节约水资源，生态效益显著，受益总人口382户1706人，受益脱贫户2户4人</t>
  </si>
  <si>
    <t>项目资金用于软体水窖</t>
  </si>
  <si>
    <t>雷龙湾镇酒房沟村建设光伏提水灌溉设施项目</t>
  </si>
  <si>
    <t>新建机井1眼、井深120m、22kw光伏设备一套</t>
  </si>
  <si>
    <t>该项目产权归村集体所有，属于公益性资产，后期管护责任人为村书记，节约用电成本，便于灌溉，全村受益311户1335人，其中脱贫户61户214人</t>
  </si>
  <si>
    <t>项目资金用于光伏板、机井等</t>
  </si>
  <si>
    <t>殿市镇石碧则村建设滚水坝项目</t>
  </si>
  <si>
    <t>建设滚水坝1座，长27m、高2m、顶宽0.8m</t>
  </si>
  <si>
    <t>该项目产权归村集体所有，属于公益性资产，后期管护责任人为村书记，节约水资源，生态效益显著，受益总人口115户438人，受益脱贫户12户33人</t>
  </si>
  <si>
    <t>项目资金用于土方、砼方、等</t>
  </si>
  <si>
    <t>党岔镇韩石畔村旱作农业节水示范工程项目</t>
  </si>
  <si>
    <t>改造刁王沟玉米种植区盐碱地176亩，平均厚1.2米，压设主管网1560米，阴壕开挖700米，宽2米；节水灌溉700亩，高位软体蓄水池1个500米³、主管网1000米、支线管网5000米、太阳能加压泵2个等配套设施</t>
  </si>
  <si>
    <t>该项目产权归村集体所有，属于公益性资产，后期管护责任人为村书记，农业基础设施条件更加完善，全村受益349户1252人，其中脱贫户64户81人</t>
  </si>
  <si>
    <t>韩石畔村</t>
  </si>
  <si>
    <t>项目资金用于土方、管网、蓄水池、水泵等</t>
  </si>
  <si>
    <t>南塔办事处窑湾村旱作节水灌溉项目</t>
  </si>
  <si>
    <t>配电房1座、(4米Pa)DN100镀锌上水钢管125米、地埋1.6米Paφ110PE管及安装1155米、500方调节蓄水池1座（软体水窖）200方调节蓄水池1座（软体水窖）、100方调节蓄水池1座（软体水窖）、田间管网6324米、架设10kV高压线1.03k米、架设380V线路0.1k米、100kva变压器1台、配套抽水设施1套</t>
  </si>
  <si>
    <t>该项目产权归村集体所有，属于公益性资产，后期管护责任人为村书记，农业基础设施条件更加完善，受益总人口423户1774人，受益脱贫户72户207人</t>
  </si>
  <si>
    <t>窑湾村</t>
  </si>
  <si>
    <t>项目资金用于管网、软体水窖、电线、变压器、水泵等</t>
  </si>
  <si>
    <t>艾好峁办事处艾好峁村机井建设项目</t>
  </si>
  <si>
    <t>新建机井一眼300m及配套上水设施，架设10Kv电力线路600m、将30kw增压为50Kw变压器1台</t>
  </si>
  <si>
    <t>该项目产权归村集体所有，属于公益性资产，后期管护责任人为村书记，农业基础设施条件更加完善，全村收益人口561户1762人，其中脱贫户146户418人</t>
  </si>
  <si>
    <t>项目资金用于管网、水泵、电线、变压器等</t>
  </si>
  <si>
    <t>雷龙湾镇雷龙湾村节水灌溉补助项目</t>
  </si>
  <si>
    <t>主管线（钢管400/30 Mpa）1450米；两路支管线（1、打棒山：钢管300/30Map，669米；2、沙漩湾：PE250/1.6Mpa，1543米；水泵3台，扬程125米，功率160KW/每台，高压变压器1台/630KVA，高压变频软启动柜1台，水泵浮船2艇等，项目总投资310万元，补助50万元</t>
  </si>
  <si>
    <t>该项目产权归村集体所有，属于公益性资产，后期管护责任人为村书记，农业基础设施条件更加完善，全村收益人口569户2127人，其中脱贫户44户144人</t>
  </si>
  <si>
    <t>项目资金用于管网、水泵、电线、变压器补助</t>
  </si>
  <si>
    <t>石湾镇清水沟村渠道砌护及抽水设施建设项目</t>
  </si>
  <si>
    <t>石砌排洪渠长175米，宽2米，深1.5米，泵站一处及抽水设施，380V供电线路500米，衬砌30U型渠道1000米</t>
  </si>
  <si>
    <t>该项目产权归村集体所有，属于公益性资产，后期管护责任人为村书记，节约水资源，保持水土，改善环境，生态效益显著，受益总人口588户2156人，受益脱贫户91户256人</t>
  </si>
  <si>
    <t>石湾镇</t>
  </si>
  <si>
    <t>清水沟村</t>
  </si>
  <si>
    <t>项目资金用于水泵、电路、石方等</t>
  </si>
  <si>
    <t>塔湾镇塔湾村盐碱地改造项目</t>
  </si>
  <si>
    <t>盐碱地改造150亩，3m宽田间生产土路500米，0.6m厚客土回填 (1.5km运距)72005.60m³，排碱沟(1.5m*1m，梯形土沟)640米，腐殖酸肥料(200kg/亩)30吨</t>
  </si>
  <si>
    <t>该项目产权归村集体所有，属于经营性资产，管护运营方式为自主经营，管护责任人为村书记，改善提升农户耕种土地，增产增收，亩均增收1000元，按照集体经济合作联社制度的分配方案5:4:1（5用于壮大村集体经济，4用于分红，1用于困难户救助）受益总人口37户122人，受益脱贫户13户36人</t>
  </si>
  <si>
    <t>塔湾村</t>
  </si>
  <si>
    <t>项目资金主要用于土方和机械等费用</t>
  </si>
  <si>
    <r>
      <rPr>
        <sz val="10"/>
        <color theme="1"/>
        <rFont val="宋体"/>
        <charset val="134"/>
        <scheme val="minor"/>
      </rPr>
      <t>②</t>
    </r>
    <r>
      <rPr>
        <sz val="10"/>
        <rFont val="宋体"/>
        <charset val="134"/>
        <scheme val="minor"/>
      </rPr>
      <t>产业园（区）</t>
    </r>
  </si>
  <si>
    <t>4.产业服务支撑项目</t>
  </si>
  <si>
    <t>①智慧农业</t>
  </si>
  <si>
    <t>②科技服务</t>
  </si>
  <si>
    <t>③人才培养</t>
  </si>
  <si>
    <t>④农业社会化服务</t>
  </si>
  <si>
    <t>5.金融保险配套项目</t>
  </si>
  <si>
    <t>①小额贷款贴息</t>
  </si>
  <si>
    <t>脱贫人口小额信贷贴息项目</t>
  </si>
  <si>
    <t>对2996户、12502.67万元存量贷款和2023年预计新增贷款500户、2500万元（合计3496户、1.5亿元）按照银行机构贷款市场报价利率（LPR）进行利息补贴</t>
  </si>
  <si>
    <t>支持3496户脱贫人口使用约1.5亿元小额信贷贷款发展种植、养殖等生产项目稳定脱贫，预计户均增收5000元以上</t>
  </si>
  <si>
    <t>波罗镇、响水镇、党岔镇等</t>
  </si>
  <si>
    <t>波罗村、响水村、北庄村等</t>
  </si>
  <si>
    <t>项目资金用于小额信贷贴息</t>
  </si>
  <si>
    <t>②小额信贷风险补偿金</t>
  </si>
  <si>
    <t>③新型经营主体贷款贴息</t>
  </si>
  <si>
    <t>④其他</t>
  </si>
  <si>
    <t>2023年互助资金脱贫户会员借款占用费补贴项目</t>
  </si>
  <si>
    <t>对1000户互助资金协会脱贫户、监测户会员借款（借款额约1200万元、补贴利率4.35%）进行占用费补贴</t>
  </si>
  <si>
    <t>支持脱贫户监测户1000户发展种养殖业，提高互助资金协会获贷率，预计户均补贴借款占用费500元</t>
  </si>
  <si>
    <t>项目资金用于互助资金借款占用费补贴</t>
  </si>
  <si>
    <t>2023年互助资金奖补项目</t>
  </si>
  <si>
    <t>对6个管理规范、效益明显的互助资金协会奖补注资，每个协会追加注资10万元</t>
  </si>
  <si>
    <t>发展壮大一批优秀互助资金协会，支持农户（脱贫户、监测户发展种养殖业，预计被注资协会会员借款额平均增加1200元，借款会员收入平均增加500元，新入会会员100户</t>
  </si>
  <si>
    <t>项目资金用于互助资金协会奖补</t>
  </si>
  <si>
    <t>2023年扶贫龙头企业合作社等经营主体贷款贴息项目</t>
  </si>
  <si>
    <t>对全区带动脱贫户发展生产、稳定致富的香草园、久润德、雨果香等扶贫龙头企业，按照经营主体贷款额5%的标准进行补贴，补贴贷款规模2400万元（单个企业、合作社补贴贷款规模不超500万元）</t>
  </si>
  <si>
    <t>预计将带动2000户脱贫人口发展生产、每户将增加收入5000元以上</t>
  </si>
  <si>
    <t>项目资金用于扶贫龙头企业合作社等经营主体贷款贴息</t>
  </si>
  <si>
    <t>6.高质量庭院经济</t>
  </si>
  <si>
    <t>①庭院特色种植</t>
  </si>
  <si>
    <t>②庭院特色养殖</t>
  </si>
  <si>
    <t>2023年全区发展庭院经济养殖建设项目</t>
  </si>
  <si>
    <t>重点为脱贫户和监测户发展庭院经济，用于陕北白绒山羊养殖标准化圈舍（≥120平米/户）、标准化草棚（≥80平米/户）等养殖基础设施建设，并配备必要的饲草料加工机具，每户补助资金1.5万元。</t>
  </si>
  <si>
    <t>该项目为畜牧养殖业提质增量到户类项目。提升改善全区陕北白绒山羊养殖场户，重点为脱贫户和监测户的养殖基础设施设备，进而增加饲养量，助推养殖户增收，提高养殖经济效益。每户预计年增加养殖量20%，增收1000元以上。受益户80户318人，其中受益脱贫户和监测户80户318人。</t>
  </si>
  <si>
    <t>赵石畔镇、塔湾镇、石湾镇、波罗镇、响水镇、党岔镇等</t>
  </si>
  <si>
    <t>赵石畔村、芦沟村、沙界村、波罗村、响水村、北庄村等</t>
  </si>
  <si>
    <t>项目资金用于陕北白绒山羊养殖标准化圈舍、草棚殖基础设施建设</t>
  </si>
  <si>
    <t>③庭院特色手工</t>
  </si>
  <si>
    <t>④庭院特色休闲旅游</t>
  </si>
  <si>
    <t>⑤庭院生产生活服务</t>
  </si>
  <si>
    <t>7.新型农村集体经济发展项目</t>
  </si>
  <si>
    <t>新型农村集体经济发展项目</t>
  </si>
  <si>
    <t>二、就业项目</t>
  </si>
  <si>
    <t>1.务工补助</t>
  </si>
  <si>
    <t>①交通费补助</t>
  </si>
  <si>
    <t>脱贫户和监测户外出务工补助项目</t>
  </si>
  <si>
    <t>跨省外出务工劳动力交通费用补助资金，每人每年500元</t>
  </si>
  <si>
    <t>2023年1月-2022年11月</t>
  </si>
  <si>
    <t>计划对脱贫户和监测户劳动力1200人跨省外出务工交通费用进行补助，减轻就业创业成本，增加工资性收入</t>
  </si>
  <si>
    <t>人社局</t>
  </si>
  <si>
    <t>项目资金用于外出务工交通费补助</t>
  </si>
  <si>
    <t>②生产奖补、劳务补助等</t>
  </si>
  <si>
    <t>2.就业</t>
  </si>
  <si>
    <t>①帮扶车间（特色手工基地）建设</t>
  </si>
  <si>
    <t>社区工厂和就业帮扶基地扶持项目</t>
  </si>
  <si>
    <t>对带动脱贫劳动力和农村低收入劳动力3人以上的社区工厂和就业帮扶基地给予奖补，用于企业扩大生产规模、购买机械设备，按照企业投资额的50%进行补贴，上限不超过20万元。</t>
  </si>
  <si>
    <t>该项目产权由各企业所有，为扩大企业生产规模，带动80户脱贫劳动力和低收入劳动力就业，每人每年增收2万元，企业提供的岗位有一线工人、保洁、保安、后勤等。</t>
  </si>
  <si>
    <t>城关街道办事处、双城办事处、怀远街道办事处等</t>
  </si>
  <si>
    <t>项目资金用于社区工厂和就业帮扶基地扩大生产规模，购买生产设备</t>
  </si>
  <si>
    <t>②技能培训</t>
  </si>
  <si>
    <t>③以工代训</t>
  </si>
  <si>
    <t>3.创业</t>
  </si>
  <si>
    <t>①创业培训</t>
  </si>
  <si>
    <t>2023年致富带头人培训项目</t>
  </si>
  <si>
    <t>对全区284名致富带头人培训</t>
  </si>
  <si>
    <t>贫困村创业致富带头人创业培训，提高创业致富能力，为乡村振兴提供强有力的人才支撑和带动效应，受益284人</t>
  </si>
  <si>
    <t>项目资金用于致富带头人培训费用</t>
  </si>
  <si>
    <t>②创业奖补</t>
  </si>
  <si>
    <t>4.乡村工匠</t>
  </si>
  <si>
    <t>①乡村工匠培育培训</t>
  </si>
  <si>
    <t>②乡村工匠大师工作室</t>
  </si>
  <si>
    <t>③乡村工匠传习所</t>
  </si>
  <si>
    <t>5.公益性岗位</t>
  </si>
  <si>
    <t>公益性岗位</t>
  </si>
  <si>
    <t>2023年度非贫困村公益性岗位项目（农2023）</t>
  </si>
  <si>
    <t>非贫困村公益性岗位安置项目266人</t>
  </si>
  <si>
    <t>为非贫困村266户脱贫户安置公益性岗位，每月增加收入500元</t>
  </si>
  <si>
    <t>项目资金用于公益岗位人员补贴</t>
  </si>
  <si>
    <t>三、乡村建设行动</t>
  </si>
  <si>
    <t>1.农村基础设施（含产业配套基础设施）</t>
  </si>
  <si>
    <t>①村庄规划编制（含修编）</t>
  </si>
  <si>
    <t>90</t>
  </si>
  <si>
    <t>横山区实用性村庄规划编制</t>
  </si>
  <si>
    <t>城关街道办、韩岔镇、波罗镇、赵石畔镇、武镇等镇办的28个村庄实用性村庄规划编制费用</t>
  </si>
  <si>
    <t>2023年2月—2023年12月</t>
  </si>
  <si>
    <t>编制“多规合一”的村庄规划是现阶段乡村振兴战略及新时期国土空间规划要求下的新任务，通过村庄规划的编制实现产业增效、农民增收，收益总人口20215人，直接受益脱贫人口16380人。</t>
  </si>
  <si>
    <t>城关街道办事处、党岔镇、韩岔镇、响水镇、波罗镇、赵石畔镇、塔湾镇等</t>
  </si>
  <si>
    <t>古水村、小王地村、吴家沟村、元坪村、红石峁村、马坊村、杨口则村、南庄村、长城村、二石磕村、郭家湾村、艾好峁村、清河村、芦沟村等</t>
  </si>
  <si>
    <t>4000户</t>
  </si>
  <si>
    <t>16380人</t>
  </si>
  <si>
    <t>5050户</t>
  </si>
  <si>
    <t>20215人</t>
  </si>
  <si>
    <t>榆林市自然资源和规划局横山分局</t>
  </si>
  <si>
    <t>项目资金用于用于村庄规划编制费用</t>
  </si>
  <si>
    <t>②农村道路建设（通村路、通户路、小型桥梁等）</t>
  </si>
  <si>
    <t>武镇刘渠村新修漫水桥项目</t>
  </si>
  <si>
    <t>新修漫水桥1座、桥长20米、宽6米、高3.5米，荷载等级为3级</t>
  </si>
  <si>
    <t>该项目产权归村集体所有，属于公益性资产，管护责任人为村书记，改善提升农户生产出行条件，提高群众生产出行效率，受益总人口65户236人，受益脱贫户21户75人</t>
  </si>
  <si>
    <t>刘渠村</t>
  </si>
  <si>
    <t>交通局</t>
  </si>
  <si>
    <t>项目资金主要用于漫水桥铺设等费用</t>
  </si>
  <si>
    <t>韩岔镇柳卜塔村维修加固漫水桥项目</t>
  </si>
  <si>
    <t>维修加固漫水桥1座，长20米，均宽6米、高4米，荷载等级为3级</t>
  </si>
  <si>
    <t>该项目产权归村集体所有，属于公益性资产，管护责任人为村书记，改善提升农户生产出行条件，提高群众生产出行效率，受益总人口150户410人，受益脱贫户14户34人</t>
  </si>
  <si>
    <t>柳卜塔村</t>
  </si>
  <si>
    <t>雷龙湾周界村新修漫水桥项目</t>
  </si>
  <si>
    <t>新修漫水桥1座、桥长20米、宽6米、高4.5米，荷载等级为3级</t>
  </si>
  <si>
    <t>该项目产权归村集体所有，属于公益性资产，管护责任人为村书记，改善提升农户生产出行条件，提高群众生产出行效率，受益总人口158户488人，受益脱贫户15户45人</t>
  </si>
  <si>
    <t>塔湾镇付园则村新建桥梁项目</t>
  </si>
  <si>
    <t>新修钢砼桥梁一座，桥长8.5米、宽6米、高5米，荷载等级为2级</t>
  </si>
  <si>
    <t>该项目产权归村集体所有，属于公益性资产，管护责任人为村书记，改善提升农户生产出行条件，提高群众生产出行效率，受益总人口375户612人，受益脱贫户18户61人</t>
  </si>
  <si>
    <t>高镇旗峰村帮畔项目</t>
  </si>
  <si>
    <t>石头帮畔50米、高4米、宽铺底2.5米、顶宽1米</t>
  </si>
  <si>
    <t>该项目产权归村集体所有，属于公益性资产，管护责任人为村书记，改善提升农户生产出行条件，保障群众安全出行，受益总人口44户139人，受益脱贫户15户46人</t>
  </si>
  <si>
    <t>旗峰村</t>
  </si>
  <si>
    <t>项目资金主要用于购买石头和帮畔等费用</t>
  </si>
  <si>
    <t>波罗镇双河村新修漫水桥项目</t>
  </si>
  <si>
    <t>新修漫水桥2座，桥长10米、宽4米、高3米，荷载等级为3级</t>
  </si>
  <si>
    <t>该项目产权归村集体所有，属于公益性资产，管护责任人为村书记，改善提升农户生产出行条件，提高群众生产出行效率，受益总人口40户137人，受益脱贫户14户51人</t>
  </si>
  <si>
    <t>双河村</t>
  </si>
  <si>
    <t>殿市镇店房台村新修漫水桥项目</t>
  </si>
  <si>
    <t>新修漫水桥1座、桥长23米、宽6米、高4.5米，荷载等级为3级</t>
  </si>
  <si>
    <t>该项目产权归村集体所有，属于公益性资产，管护责任人为村书记，改善提升农户生产出行条件，提高群众生产出行效率，受益总人口45户158人，受益脱贫户16户49人</t>
  </si>
  <si>
    <t>石窑沟办事处韩台村新修漫水桥项目</t>
  </si>
  <si>
    <t>新修漫水桥1座，桥长15米，宽4米，高3米，荷载等级为3级</t>
  </si>
  <si>
    <t>该项目产权归村集体所有，属于公益性资产，管护责任人为村书记，改善提升农户生产出行条件，提高群众生产出行效率，受益总人口56户189人，受益脱贫户19户57人</t>
  </si>
  <si>
    <t>韩台村</t>
  </si>
  <si>
    <t>响水镇屈新窑村新修桥涵项目</t>
  </si>
  <si>
    <t>新修漫水桥1座、桥长12米、宽6米、高3米，荷载等级为3级</t>
  </si>
  <si>
    <t>该项目产权归村集体所有，属于公益性资产，管护责任人为村书记，改善提升农户生产出行条件，提高群众生产出行效率，受益总人口34户132人，受益脱贫户11户37人</t>
  </si>
  <si>
    <t>屈新窑村</t>
  </si>
  <si>
    <t>项目资金主要用于桥涵铺设等费用</t>
  </si>
  <si>
    <t>殿市镇小河沟村新修漫水桥项目</t>
  </si>
  <si>
    <t>新修漫水桥1座、桥长5米、宽4米、高4米，荷载等级为3级</t>
  </si>
  <si>
    <t>该项目产权归村集体所有，属于公益性资产，管护责任人为村书记，改善提升农户生产出行条件，提高群众生产出行效率，受益总人口58户205人，受益脱贫户19户47人</t>
  </si>
  <si>
    <t>小河沟村</t>
  </si>
  <si>
    <t>武镇三丰则村水毁道路修复帮畔项目</t>
  </si>
  <si>
    <t>水毁道路修复帮畔长70米、均宽2米、高5米</t>
  </si>
  <si>
    <t>该项目产权归村集体所有，属于公益性资产，管护责任人为村书记，改善提升农户生产出行条件，保障群众安全出行，受益总人口38户136人，受益脱贫户13户41人</t>
  </si>
  <si>
    <t>三丰则村</t>
  </si>
  <si>
    <t>武镇刘渠村河堤帮畔项目</t>
  </si>
  <si>
    <t>石头帮畔70米、高4米、宽铺底2.5米、顶宽1米</t>
  </si>
  <si>
    <t>该项目产权归村集体所有，属于公益性资产，管护责任人为村书记，改善提升农户生产出行条件，提高群众生产出行效率，受益总人口62户237人，受益脱贫户21户75人</t>
  </si>
  <si>
    <t>白界镇胡石窑村移民新村路基处理及水泥硬化道路项目</t>
  </si>
  <si>
    <t>路基处理及水泥硬化道路1.32公里，宽4.5米，厚18厘米</t>
  </si>
  <si>
    <t>2023年3月-2023年10月</t>
  </si>
  <si>
    <t>该项目产权归村集体所有，属于公益性资产，后期管护责任人为村书记，方便村民生产生活出行，全村受益508户2237人，其中脱贫户60户199人，监测户3户8人</t>
  </si>
  <si>
    <t>项目资金用于土方、砼方等</t>
  </si>
  <si>
    <t>白界镇新开沟村水泥硬化道路项目</t>
  </si>
  <si>
    <t>水泥硬化道路1公里、宽4.5米、厚18厘米</t>
  </si>
  <si>
    <t>该项目产权归村集体所有，属于公益性资产，后期管护责任人为村书记，改善提升农户生产出行条件，全村受益347户1209人，受益脱贫户8户24人</t>
  </si>
  <si>
    <t>新开沟村</t>
  </si>
  <si>
    <t>党岔镇南庄村道路改造提升项目</t>
  </si>
  <si>
    <t>中学门口到硬化路接口硬化2453平米，浆砌砖挡墙420米，修建排洪渠40米，新修垃圾池1座20立方米，道路路基拓宽破石方288立方米</t>
  </si>
  <si>
    <t>该项目产权归村集体所有，属于公益性资产，后期管护责任人为村书记，改善人居环境，提升群众幸福感，涉及全村336户1499人其中脱贫户61户192人，监测户3户11人</t>
  </si>
  <si>
    <t>南庄村</t>
  </si>
  <si>
    <t>项目资金用于土方、砼方、砖方、石方等</t>
  </si>
  <si>
    <t>雷龙湾镇雷龙湾村维修加固桥梁项目</t>
  </si>
  <si>
    <t>维修加固桥长10米，宽3米，高2.8米，荷载等级为2级</t>
  </si>
  <si>
    <t>该项目产权归村集体所有属于公益性资产，后期管护责任人为村书记，改善提升农户生产出行条件，使农户生产出行更加安全便捷，全村受益569户2127人，其中脱贫户44户144人</t>
  </si>
  <si>
    <t>项目资金用于土方、砼方、石方等</t>
  </si>
  <si>
    <t>高镇冯家峁村砖砸村组道路项目</t>
  </si>
  <si>
    <t>砖砸村组道路4.5公里，宽3米，厚12厘米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</si>
  <si>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345户1080人，其中脱贫户28户83人</t>
  </si>
  <si>
    <t>冯家峁村</t>
  </si>
  <si>
    <t>项目资金用于土方工程、购买砖等</t>
  </si>
  <si>
    <t>魏家楼镇肖崖村砖砸村组道路项目</t>
  </si>
  <si>
    <t>砖砸肖崖至陈家窑组道路4.69公里，宽3米，厚12厘米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</si>
  <si>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398户1285人，受益脱贫户34户87人</t>
  </si>
  <si>
    <t>魏家楼镇</t>
  </si>
  <si>
    <t>肖崖村</t>
  </si>
  <si>
    <t>赵石畔镇大坪村砖砸村组道路项目</t>
  </si>
  <si>
    <t>砖砸村组道路3公里，宽3米，厚12厘米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</si>
  <si>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370户1476人，其中脱贫户46户150人，监测户4户10人</t>
  </si>
  <si>
    <t>大坪村</t>
  </si>
  <si>
    <t>雷龙湾镇酒房沟村道路加高项目</t>
  </si>
  <si>
    <t>鲁家峁组尖山沟加高6米，长92.4米，宽6.0米，新修15米长排洪渠一处</t>
  </si>
  <si>
    <t>该项目产权归村集体所有，属于公益性资产，管护责任人为村书记，改善生产出行条件，全村受益311户1335人，其中脱贫户61户214人</t>
  </si>
  <si>
    <t>项目资金用于土方工程、购买商砼、砖等</t>
  </si>
  <si>
    <t>高镇冯家峁村阳山组桥梁工程项目</t>
  </si>
  <si>
    <t>阳山组新建钢砼板桥1座，长15m，宽4.5m，高3m，荷载等级为2级</t>
  </si>
  <si>
    <t>项目产权归村集体所有，属于公益性资产，管护责任人为村书记，项目建成后，改善了群众出行的安全问题，全村受益378户1316人，脱贫户72户197人</t>
  </si>
  <si>
    <t>项目资金用于土方工程、购买商砼、石方等</t>
  </si>
  <si>
    <t>武镇牛圪崂村修建桥梁项目</t>
  </si>
  <si>
    <t>桥长10.5m、宽5m、净高4m，荷载等级为2级</t>
  </si>
  <si>
    <t>该项目产权归村集体所有，属于公益性资产，管护责任人为村书记，解决群众生产出行困难问题，全村受益580户2026人，其中脱贫户195户706人</t>
  </si>
  <si>
    <t>殿市镇店房台村砖砸村组道路项目</t>
  </si>
  <si>
    <t>砖砸李谷城组至凉水井组村组道路2公里，宽3米，厚12厘米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</si>
  <si>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498户2027人，受益脱贫户48户157人</t>
  </si>
  <si>
    <t>项目资金用于土方、砖方等</t>
  </si>
  <si>
    <t>韩岔镇吴兴窑村砖砸道路项目</t>
  </si>
  <si>
    <t>砖砸道路3公里，宽3米，厚12厘米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</si>
  <si>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383户1229人，受益脱贫户75户234人</t>
  </si>
  <si>
    <t>吴兴窑村</t>
  </si>
  <si>
    <t>魏家楼镇拓家峁村砖砸村组道路项目</t>
  </si>
  <si>
    <t>砖砸阳坪组道路2公里，宽3米，厚12厘米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</si>
  <si>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329户1206人，受益脱贫户22户63人</t>
  </si>
  <si>
    <t>拓家峁村</t>
  </si>
  <si>
    <t>党岔镇南庄村硬化道路项目</t>
  </si>
  <si>
    <t>水泥硬化道路2.661公里，宽4.5米，厚18厘米；水泥硬化道路长824米，行车道宽7米，厚18厘米，左侧人行道铺设宽3.5米，右侧人行道铺设宽1.5米</t>
  </si>
  <si>
    <t>该项目产权归村集体所有，属于公益性资产，管护责任人为村书记，项目实施以后，改善人居环境，方便出行，提升群众幸福感，涉及全村412户1521人，其中脱贫户61户193人</t>
  </si>
  <si>
    <t>项目资金用于土方、砼方、砖方等</t>
  </si>
  <si>
    <t>高镇李家坬村水泥硬化道路及帮畔项目</t>
  </si>
  <si>
    <t>水泥硬化道路950米，宽4.5米，厚18厘米及挡墙长89米，平均高3米，顶宽0.8米，基础宽2米</t>
  </si>
  <si>
    <t>该项目产权归村集体所有，属于公益性资产，管护责任人为村书记，解决群众生产出行困难问题，全村受益380户1401人，其中脱贫户86户286人</t>
  </si>
  <si>
    <t>高镇冯家峁村远志加工厂道路硬化工程项目</t>
  </si>
  <si>
    <t>硬化道路长700米、宽4.5米、厚18c米，混凝土排洪道长300米、宽1米、高1米</t>
  </si>
  <si>
    <t>项目产权归村集体所有，属于公益性资产，管护责任人为村书记，项目建成后，村民进出道路得到了极大改善，使中药材远志运输更加便捷，也改善了群众出行的安全问题，从而提高加工厂效益，使其增收，全村受益378户1316人，脱贫户72户197人</t>
  </si>
  <si>
    <t>武镇牛圪崂村新修桥梁项目</t>
  </si>
  <si>
    <t>王和地组新修桥1座、桥长20m、宽5m、高5m，荷载等级为2级</t>
  </si>
  <si>
    <t>武镇付家坪村水泥硬化道路项目</t>
  </si>
  <si>
    <t>园则沟硬化道路总长350米，宽3.5米。压设DN500波纹管排水管53米，压设DN600水泥过路排水管25米</t>
  </si>
  <si>
    <t>该项目产权归村集体所有，属于公益性资产，管护责任人为村书记，改善提升农户生产出行条件，提高群众生产出行效率，受益总人口490户1760人，受益脱贫户140户390人</t>
  </si>
  <si>
    <t>付家坪村</t>
  </si>
  <si>
    <t>项目资金用于土方、砼方、管道等</t>
  </si>
  <si>
    <t>赵石畔镇水掌村砖砸村组道路项目</t>
  </si>
  <si>
    <t>砖砸马家湾组至刘兴窑组道路2.5公里，宽3米，厚12厘米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</si>
  <si>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484户1588人，受益脱贫户90户255人</t>
  </si>
  <si>
    <t>水掌村</t>
  </si>
  <si>
    <t>殿市镇小河沟村道路提升项目</t>
  </si>
  <si>
    <t>道路加高9米、宽6米、长50米，砖砸生产道路700米</t>
  </si>
  <si>
    <t>该项目产权归村集体所有，属于公益性资产，管护责任人为村书记，推广以工代赈方式实施，其中劳务报酬发放按照不低于投入该项目财政衔接资金15%的比例发放，解决群众生产出行困难问题，全村受益520户1940人，其中脱贫户57户199人</t>
  </si>
  <si>
    <t>南塔办事处窑湾村砖砸硬化道路项目</t>
  </si>
  <si>
    <t>砖砸硬化道路2.5公里，宽3米，厚12厘米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</si>
  <si>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生产效率和杂粮产出量，受益总人口423户1774人，受益脱贫户72户207人</t>
  </si>
  <si>
    <t>魏家楼镇庙寨村硬化路基项目</t>
  </si>
  <si>
    <t>硬化路基3公里、均宽5米</t>
  </si>
  <si>
    <t>该项目产权归村集体所有，属于公益性资产，管护责任人为村书记，改善提升农户生产出行条件，提高群众生产出行效率，受益总人口79户316人，受益脱贫户26户85人</t>
  </si>
  <si>
    <t>庙寨村</t>
  </si>
  <si>
    <t>项目资金主要用于机械租赁等费用</t>
  </si>
  <si>
    <t>③产业路、资源路、旅游路建设</t>
  </si>
  <si>
    <t>石窑沟办事处韩台村砖砸生产道路项目</t>
  </si>
  <si>
    <t>砖砸杂粮种植区生产道路1.25公里，路面宽3米、厚12厘米</t>
  </si>
  <si>
    <t>该项目产权归村集体所有，属于公益性资产，管护责任人为村书记，推广以工代赈方式实施，其中劳务报酬发放按照不低于投入该项目财政衔接资金15%的比例发放，改善提升农户生产出行条件，增加农民收入，使155户499人农户受益，其中扶持带动脱贫户21户65人</t>
  </si>
  <si>
    <t>项目资金主要用于购买砖和人工工资等费用</t>
  </si>
  <si>
    <t>武镇三丰则村砖砸生产道路项目</t>
  </si>
  <si>
    <t>砖砸杂粮种植区生产道路1.03公里、宽3米、厚12厘米，矩形边沟70m，60波纹管30m</t>
  </si>
  <si>
    <t>该项目产权归村集体所有，属于公益性资产，管护责任人为村书记，推广以工代赈方式实施，其中劳务报酬发放按照不低于投入该项目财政衔接资金15%的比例发放，改善提升农户生产出行条件，增加农民收入，使149户510人农户受益，其中扶持带动脱贫户33户101人</t>
  </si>
  <si>
    <t>武镇闹林沟村砖砸生产道路项目</t>
  </si>
  <si>
    <t>砖砸苹果产业园生产道路5公里，宽3米，厚12厘米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</si>
  <si>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771户2523人，受益脱贫户229户780人</t>
  </si>
  <si>
    <t>闹林沟村</t>
  </si>
  <si>
    <t>双城办事处柏树渠村砖砸生产道路项目</t>
  </si>
  <si>
    <t>砖砸杂粮种植区生产道路3.19公里，宽3米，厚12厘米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</si>
  <si>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655户2253人，受益脱贫户187户536人</t>
  </si>
  <si>
    <t>双城办事处</t>
  </si>
  <si>
    <t>柏树渠村</t>
  </si>
  <si>
    <t>高镇白面宽村砖砸生产道路项目</t>
  </si>
  <si>
    <t>砖砸杂粮种植区生产道路5公里，宽3米，厚12厘米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</si>
  <si>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439户1492人，受益脱贫户99户315人</t>
  </si>
  <si>
    <t>白面宽村</t>
  </si>
  <si>
    <t>白界镇陈家沟村砖砸生产道路项目</t>
  </si>
  <si>
    <t>刘家沟组砖砸杂粮种植区生产道路3公里，宽3米，厚12厘米</t>
  </si>
  <si>
    <t>该项目产权归村集体所有，属于公益性资产，后期管护责任人为村书记，推广以工代赈方式实施，其中劳务报酬发放按照不低于投入该项目财政衔接资金15%的比例发放，受益总人口464户1975人，受益脱贫户32户124人</t>
  </si>
  <si>
    <t>陈家沟村</t>
  </si>
  <si>
    <t>赵石畔镇白家梁村砖砸生产道路项目</t>
  </si>
  <si>
    <t>砖砸杂粮种植区生产道路3公里，宽3米，厚12厘米</t>
  </si>
  <si>
    <t>该项目产权归村集体所有，属于公益性资产，后期管护责任人为村书记，推广以工代赈方式实施，其中劳务报酬发放按照不低于投入该项目财政衔接资金15%的比例发放，全村受益389户1449人，其中脱贫户44户128人，监测户2户5人</t>
  </si>
  <si>
    <t>白家梁村</t>
  </si>
  <si>
    <t>党岔镇泗源沟村砖砸生产道路项目</t>
  </si>
  <si>
    <t>张沟组砖砸杂粮种植区生产道路2公里，宽3米，厚12厘米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</si>
  <si>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572户2641人，其中脱贫户135户364人</t>
  </si>
  <si>
    <t>波罗镇小咀村砖砸生产道路项目</t>
  </si>
  <si>
    <t>砖砸杂粮种植区生产道路3.5公里，宽3米，厚12厘米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</si>
  <si>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496户2114人，受益脱贫户65户255人</t>
  </si>
  <si>
    <t>南塔办事处窑湾村砖砸生产道路及路基土方工程项目</t>
  </si>
  <si>
    <t>砖砸生产道路5公里，宽3米，厚12厘米，新修生产道路1公里，宽4米（含垫方工程）</t>
  </si>
  <si>
    <t>该项目产权归村集体所有，属于公益性资产，后期管护责任人为村书记，推广以工代赈方式实施，其中劳务报酬发放按照不低于投入该项目财政衔接资金15%的比例发放，改善提升农户生产出行条件，提高生产效率和杂粮产出量，受益总人口423户1774人，受益脱贫户72户207人</t>
  </si>
  <si>
    <t>艾好峁办事处王梁村砖砸生产道路项目</t>
  </si>
  <si>
    <t>砖砸生产道路4公里，宽3米，厚12厘米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</si>
  <si>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260户916人，受益脱贫户71户262人</t>
  </si>
  <si>
    <t>王梁村</t>
  </si>
  <si>
    <t>波罗镇斩贼关村砖砸生产道路项目</t>
  </si>
  <si>
    <t>砖砸杂粮种植区生产道路4公里，宽3米，厚12厘米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</si>
  <si>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257户1331人，受益脱贫户42户164人</t>
  </si>
  <si>
    <t>白界镇白界村砖砸生产道路项目</t>
  </si>
  <si>
    <t>枣湾组砖砸生产道路3公里、党庄组砖砸生产道路3公里，宽3米，厚12厘米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</si>
  <si>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763户3067人，受益脱贫户37户128人</t>
  </si>
  <si>
    <t>城关街道办李界沟村砖砸生产道路项目</t>
  </si>
  <si>
    <t>砖砸苹果园区生产道路3公里，宽3米，厚12厘米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</si>
  <si>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407户1436人，受益脱贫户22户58人</t>
  </si>
  <si>
    <t>城关街道办顾兴庄村砖砸生产道路项目</t>
  </si>
  <si>
    <t>砖砸生产道路长3公里，宽3米，厚12厘米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</si>
  <si>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310户1218人，其中脱贫户17户56人</t>
  </si>
  <si>
    <t>顾兴庄村</t>
  </si>
  <si>
    <t>城关街道办高家洼村砖砸生产道路项目</t>
  </si>
  <si>
    <t>贾大峁砖砸生产道路4公里，宽3米，厚12厘米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</si>
  <si>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益总人口251户1394人，受益脱贫户29户90人</t>
  </si>
  <si>
    <t>高家坬村</t>
  </si>
  <si>
    <t>殿市镇五龙山村砖砸杂粮种植区生产道路项目</t>
  </si>
  <si>
    <t>砖砸杂粮种植区生产道路3.5公里，宽3米，其中王树峁沟组1.5公里，宽3米，厚12厘米</t>
  </si>
  <si>
    <t>该项目产权归村集体所有，属于公益性资产，后期管护责任人为村书记，推广以工代赈方式实施，其中劳务报酬发放按照不低于投入该项目财政衔接资金15%的比例发放全村受益721户2715人，其中脱贫户94户310人，监测户1户3人</t>
  </si>
  <si>
    <t>殿市镇王山村砖砸生产道路项目</t>
  </si>
  <si>
    <t>该项目产权归村集体所有，属于公益性资产，后期管护责任人为村书记，推广以工代赈方式实施，其中劳务报酬发放按照不低于投入该项目财政衔接资金15%的比例发放，受益总人口421户1767人，受益脱贫户73户261人</t>
  </si>
  <si>
    <t>王山村</t>
  </si>
  <si>
    <t>韩岔镇韩岔村砖砸生产道路项目</t>
  </si>
  <si>
    <t>砖砸杂粮种植区生产道路1公里，宽3米，厚12厘米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</si>
  <si>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421户1719人，受益脱贫户58户162人</t>
  </si>
  <si>
    <t>石湾镇高川村砖砸生产道路项目</t>
  </si>
  <si>
    <t>该项目产权归村集体所有，属于公益性资产，后期管护责任人为村书记，推广以工代赈方式实施，其中劳务报酬发放按照不低于投入该项目财政衔接资金15%的比例发放，解决群众生产出行困难问题，全村受益346户1329人，其中脱贫户69户216人</t>
  </si>
  <si>
    <t>高川村</t>
  </si>
  <si>
    <t>石窑沟办事处常家元村砖砸道路项目</t>
  </si>
  <si>
    <t>砖砸西坪组道路2公里，砖砸高畔峁2公里，宽3米，厚12厘米</t>
  </si>
  <si>
    <t>该项目产权归村集体所有，属于公益性资产，后期管护责任人为村书记，推广以工代赈方式实施，其中劳务报酬发放按照不低于投入该项目财政衔接资金15%的比例发放，方便群众生产出行，受益总人口425户1795人，受益脱贫户103户372人</t>
  </si>
  <si>
    <t>常家元村</t>
  </si>
  <si>
    <t>石窑沟办事处昌盛村砖砸生产道路项目</t>
  </si>
  <si>
    <t>砖砸生产道路2.5公里，宽3米，厚12厘米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</si>
  <si>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496户2021人，受益脱贫户113户309人</t>
  </si>
  <si>
    <t>昌盛村</t>
  </si>
  <si>
    <t>塔湾镇清河村砖砸生产道路项目</t>
  </si>
  <si>
    <t>砖砸生产道路5公里，宽3米，厚12厘米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</si>
  <si>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354户1231人，受益脱贫户41户132人</t>
  </si>
  <si>
    <t>塔湾镇墩渠村砖砸生产道路项目</t>
  </si>
  <si>
    <t>砖砸肉牛养殖场道路1.4公里</t>
  </si>
  <si>
    <t>该项目产权归村集体所有，属于公益性资产，后期管护责任人为村书记，推广以工代赈方式实施，其中劳务报酬发放按照不低于投入该项目财政衔接资金15%的比例发放，改善提升农户生产出行条件，受益总人口280户948人，受益脱贫户40户146人</t>
  </si>
  <si>
    <t>塔湾镇付园则村砖砸生产道路项目</t>
  </si>
  <si>
    <t>砖砸寨桥畔至南窑则道路2公里，牛场至牛家背洼2公里，宽3米，厚12厘米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</si>
  <si>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443户1443人，受益脱贫户68户185人</t>
  </si>
  <si>
    <t>武镇马兰地村砖砸生产道路项目</t>
  </si>
  <si>
    <t>该项目产权归村集体所有，属于公益性资产，后期管护责任人为村书记，推广以工代赈方式实施，其中劳务报酬发放按照不低于投入该项目财政衔接资金15%的比例发放，改善提升农户生产出行条件，受益总人口784户2813人，受益脱贫户246户855人</t>
  </si>
  <si>
    <t>魏家楼镇魏家楼村砖砸生产道路项目</t>
  </si>
  <si>
    <t>砖砸杂粮种植区生产道路1.13公里，宽3米，厚12厘米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</si>
  <si>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347户1238人，受益脱贫户49户166人</t>
  </si>
  <si>
    <t>魏家楼村</t>
  </si>
  <si>
    <t>雷龙湾镇雷龙湾村砖砸生产道路项目</t>
  </si>
  <si>
    <t>砖砸杂粮种植区生产道路6公里，宽3米，厚12厘米</t>
  </si>
  <si>
    <t>该项目产权归村集体所有，属于公益性资产，后期管护责任人为村书记，改善提升农户生产出行条件，提高群众生产出行效率，全村受益569户2127人，其中脱贫户44户144人</t>
  </si>
  <si>
    <t>雷龙湾镇周界村新修生产道路拓宽项目</t>
  </si>
  <si>
    <t>韩梁组新修生产道路2.15公里，宽4米</t>
  </si>
  <si>
    <t>该项目产权归村集体所有，属于公益性资产，管护责任人为村书记，改善提升农户生产出行条件，提高群众生产出行效率，涉及全村311户1335人，其中脱贫户61户214人</t>
  </si>
  <si>
    <t>石窑沟办事处昌盛村拓宽生产道路项目</t>
  </si>
  <si>
    <t>拓宽刘石畔生产道路路基2.5公里，宽1米</t>
  </si>
  <si>
    <t>该项目产权归村集体所有，属于公益性资产，管护责任人为村书记，改善提升农户生产出行条件，提高群众生产出行效率，受益总人口496户2021人，受益脱贫户113户309人</t>
  </si>
  <si>
    <t>魏家楼镇肖崖村砖砸生产道路项目</t>
  </si>
  <si>
    <t>砖砸周家洼组生产道路2.5公里，宽3米，厚12厘米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</si>
  <si>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受益总人口398户1285人，受益脱贫户34户87人</t>
  </si>
  <si>
    <t>雷龙湾镇哈兔湾村砖砸生产道路项目</t>
  </si>
  <si>
    <t>砖砸生产道路2公里，宽3米，厚12厘米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</si>
  <si>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346户1329人，其中脱贫户69户216人</t>
  </si>
  <si>
    <t>塔湾镇芦沟村砖砸生产道路项目</t>
  </si>
  <si>
    <t>砖砸砖砸杂粮种植区生产道路2.5公里，宽3米，厚12厘米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</si>
  <si>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463户1750人，受益脱贫户52户164人</t>
  </si>
  <si>
    <t>赵石畔镇贺马畔村砖砸生产道路项目</t>
  </si>
  <si>
    <t>砖砸杂粮种植区生产道路2.5公里，宽3米，厚12厘米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</si>
  <si>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576户2103人，受益脱贫户66户223人</t>
  </si>
  <si>
    <t>殿市镇小河沟村砖砸生产道路项目</t>
  </si>
  <si>
    <t>砖砸生产道路长2.72公里，宽3米，厚12厘米</t>
  </si>
  <si>
    <t>响水镇韭菜沟村砖砸生产道路项目</t>
  </si>
  <si>
    <t>砖砸生产道路3公里，宽3米，厚12厘米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</si>
  <si>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284户1232人，其中脱贫户36户149人</t>
  </si>
  <si>
    <t>韭菜沟村</t>
  </si>
  <si>
    <t>响水镇杨兴庄村砖砸生产道路项目</t>
  </si>
  <si>
    <t>砖砸焦家坬组生产道路3公里，宽3米，厚12厘米</t>
  </si>
  <si>
    <t>该项目产权归村集体所有，属于公益性资产，管护责任人为村书记，推广以工代赈方式实施，其中劳务报酬发放按照不低于投入该项目财政衔接资金15%的比例发放，解决群众生产出行困难问题，受益总人口466户1991人，受益脱贫户81户375人</t>
  </si>
  <si>
    <t>杨兴庄村</t>
  </si>
  <si>
    <t>韩岔镇李四桐村砖砸生产道路项目</t>
  </si>
  <si>
    <t>砖砸马圈圪崂生产道路2公里，宽3米，厚12厘米</t>
  </si>
  <si>
    <t>该项目产权归村集体所有，属于公益性资产，管护责任人为村书记，推广以工代赈方式实施，其中劳务报酬发放按照不低于投入该项目财政衔接资金15%的比例发放，全村受益297户1127人，其中脱贫户72户259人</t>
  </si>
  <si>
    <t>李四桐村</t>
  </si>
  <si>
    <t>高镇鲁家河村砖砸生产道路项目</t>
  </si>
  <si>
    <t>砖砸连山生产道路1公里，宽3米，厚12厘米</t>
  </si>
  <si>
    <t>该项目产权归村集体所有，属于公益性资产，管护责任人为村书记，推广以工代赈方式实施，其中劳务报酬发放按照不低于投入该项目财政衔接资金15%的比例发放，改善提升农户生产、生活出行条件，受益97户285人，其中脱贫户13户45人。</t>
  </si>
  <si>
    <t>鲁家河村</t>
  </si>
  <si>
    <t>双城办事处刘家河村砖砸生产道路项目</t>
  </si>
  <si>
    <t>砖砸生产道路1公里，宽3米，厚12厘米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</si>
  <si>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423户1581人，其中脱贫户65户219人</t>
  </si>
  <si>
    <t>刘家河村</t>
  </si>
  <si>
    <t>城关街道办吴东峁村砖砸生产道路项目</t>
  </si>
  <si>
    <t>砖砸杂粮种植区生产道路1.25公里、宽3米、厚12厘米</t>
  </si>
  <si>
    <t>该项目产权归村集体所有，属于公益性资产，管护责任人为村书记，推广以工代赈方式实施，其中劳务报酬发放按照不低于投入该项目财政衔接资金15%的比例发放，改善提升农户生产出行条件，增加农民收入，使210户633人农户受益，其中扶持带动脱贫户18户54人</t>
  </si>
  <si>
    <t>吴东峁村</t>
  </si>
  <si>
    <t>④农村供水保障设施建设</t>
  </si>
  <si>
    <t>石湾镇石仁坪村饮水提升项目</t>
  </si>
  <si>
    <t>新建50方蓄水池1座、管网700米、电线200米、购买扬程200米水泵1台</t>
  </si>
  <si>
    <t>该项目产权归村集体所有，属于公益性资产，管护责任人为村书记，解决群众吃水问题，受益总人口41户156人，受益脱贫户14户47人</t>
  </si>
  <si>
    <t>石仁坪村</t>
  </si>
  <si>
    <t>项目资金主要用于蓄水池和管线等费用</t>
  </si>
  <si>
    <t>城关街道办盘峰村东圪捞组农村供水巩固提升项目（水利2023）</t>
  </si>
  <si>
    <t>修建50m³蓄水池1处、管网2000m、机电设备1套</t>
  </si>
  <si>
    <t>2023.4-2023.10</t>
  </si>
  <si>
    <t>该项目产权归村集体所有，属于公益性资产，管护责任人村委会负责人，巩固提升36人饮水安全，其中：扶持带动脱贫2户5人，助力乡村振兴发展</t>
  </si>
  <si>
    <t>盘峰村</t>
  </si>
  <si>
    <t>项目资金用于铺设管网以及土方开挖</t>
  </si>
  <si>
    <t>城关街道办元坪村老家组农村供水巩固提升项目（水利2023）</t>
  </si>
  <si>
    <t>管网PE50 2.6km、高位水池50m³、检查井8个、机电设备1套等</t>
  </si>
  <si>
    <t>该项目产权归村集体所有，属于公益性资产，管护责任人村委会负责人，巩固提升115人饮水安全，其中：扶持带动脱贫3户7人，助力乡村振兴发展</t>
  </si>
  <si>
    <t>元坪村</t>
  </si>
  <si>
    <t>城关街道办兴丰村李家梁组农村供水巩固提升项目（水利2023）</t>
  </si>
  <si>
    <t>李家梁组维修蓄水池（40m³）1处</t>
  </si>
  <si>
    <t>该项目产权归村集体所有，属于公益性资产，管护责任人村委负责人，巩固提升115人饮水安全，其中：扶持带动脱贫3户7人，助力乡村振兴发展</t>
  </si>
  <si>
    <t>兴丰村</t>
  </si>
  <si>
    <t>城关街道办九川府村九道峁组农村供水巩固提升项目（水利2023）</t>
  </si>
  <si>
    <t>机井1眼、管网350m、配套设施</t>
  </si>
  <si>
    <t>该项目产权归村集体所有，属于公益性资产，管护责任人村委负责人，巩固提升63人饮水安全，其中：扶持带动脱贫2户4人，助力乡村振兴发展</t>
  </si>
  <si>
    <t>韩岔镇闫家洼村、毕家堡村农村供水巩固提升项目（水利2023）</t>
  </si>
  <si>
    <t>闫家洼村元则畔、狮岔组维修管网500m0.55万元；毕家堡村毕家堡组维修管网补助0.5万元、秦峁组新建40m³高位水池1处管网700m补助3万元；</t>
  </si>
  <si>
    <t>该项目产权归村集体所有，属于公益性资产，管护责任人村委负责人，巩固提升298人饮水安全，其中：扶持带动脱贫7户19人，助力乡村振兴发展</t>
  </si>
  <si>
    <t>闫家洼村、毕家堡村</t>
  </si>
  <si>
    <t>赵石畔镇贺马畔村申梁组农村供水巩固提升项目（水利2023）</t>
  </si>
  <si>
    <t>机井1眼，新建机房1间，铺设管路5940m(Ф50钢管240m、Ф50PE管1600m、Ф32PE管3500m、Ф25PE管600m、)30m³高位水池2座，架设380v线路0.45km,检查井15座，1台潜水泵150QJ5-400，配电箱1套，3*25mm²的电缆线240m。</t>
  </si>
  <si>
    <t>该项目产权归村集体所有，属于公益性资产，管护责任人村委会负责人，巩固提升413人饮水安全，其中：扶持带动脱贫6户15人，助力乡村振兴发展</t>
  </si>
  <si>
    <t>赵石畔镇郭家湾村、白家梁村农村供水巩固提升项目（水利2023）</t>
  </si>
  <si>
    <t>1、郭家湾村胡家湾新建60m³砼蓄水池1处补助2.3万元；2、白家梁村维修泵房2间补助0.8万元；；</t>
  </si>
  <si>
    <t>该项目产权归村集体所有，属于公益性资产，管护责任人村委负责人，巩固提升467人饮水安全，其中：扶持带动脱贫7户19人，助力乡村振兴发展</t>
  </si>
  <si>
    <t>郭家湾村、白家梁村</t>
  </si>
  <si>
    <t>南塔办事处农村供水巩固提升项目（水利2023）</t>
  </si>
  <si>
    <t>1、陈崖窑村陈崖窑组维修40m³蓄水前池1处及40m³高位水池2处共补助2万元；2、南塔村西阳洼、大圪塔组加固人工井3处补助12万元</t>
  </si>
  <si>
    <t>该项目产权归村集体所有，属于公益性资产，管护责任人村委负责人，巩固提升185人饮水安全，其中：扶持带动脱贫7户19人，助力乡村振兴发展</t>
  </si>
  <si>
    <t>陈崖窑村、南塔村</t>
  </si>
  <si>
    <t>武镇刘渠村农村供水巩固提升项目（水利2023）</t>
  </si>
  <si>
    <t>刘渠4组前川新建高位水池30m³、管网1500m,机电设备1套补助助4.9万元；前川老庄沟片区维修30m³蓄水池2处、管网1200m，检查井2座补助4.9万元</t>
  </si>
  <si>
    <t>该项目产权归村集体所有，属于公益性资产，管护责任人村委会负责人，巩固提升78人饮水安全，其中：扶持带动脱贫2户5人，助力乡村振兴发展</t>
  </si>
  <si>
    <t>武镇闹林沟村张石畔组农村供水巩固提升项目（水利2023）</t>
  </si>
  <si>
    <t>前池1座20m3，检查井5座、管网2.2km、智能插卡水表80块，潜水泵1台等</t>
  </si>
  <si>
    <t>该项目产权归村集体所有，属于公益性资产，管护责任人村委会负责人，巩固提升335人饮水安全，其中：扶持带动脱贫2户5人，助力乡村振兴发展</t>
  </si>
  <si>
    <t>党岔镇王有地村王有地组农村供水巩固提升项目（水利2023）</t>
  </si>
  <si>
    <t>改造管网7200m,检查井32座，高位水池1座（50m³），机电设备1套</t>
  </si>
  <si>
    <t>该项目产权归村集体所有，属于公益性资产，管护责任人村委会负责人，巩固提升423人饮水安全，其中：扶持带动脱贫7户14人，助力乡村振兴发展</t>
  </si>
  <si>
    <t>党岔镇王有地村党伍组农村供水巩固提升项目（水利2023）</t>
  </si>
  <si>
    <t>蓄水前池1座30m³，机房1间，铺设管路4490m，高位水池1座50m³，架设380v线路0.85km,检查井15座。</t>
  </si>
  <si>
    <t>该项目产权归村集体所有，属于公益性资产，管护责任人村委会负责人，巩固提升78人饮水安全，其中：扶持带动脱贫4户11人，助力乡村振兴发展</t>
  </si>
  <si>
    <t>党岔镇小李家洼村农村供水巩固提升项目（水利2023）</t>
  </si>
  <si>
    <t>该项目产权归村集体所有，属于公益性资产，管护责任人村委会负责人，巩固提升35人饮水安全，其中：扶持带动脱贫1户3人，助力乡村振兴发展</t>
  </si>
  <si>
    <t>小李家洼村</t>
  </si>
  <si>
    <t>党岔镇银湾社区农村供水巩固提升项目（水利2023）</t>
  </si>
  <si>
    <t>新建高位水池150m³及附属工程</t>
  </si>
  <si>
    <t>该项目产权归村集体所有，属于公益性资产，管护责任人村委负责人，巩固提升2321人饮水安全，其中：扶持带动脱贫7户19人，助力乡村振兴发展</t>
  </si>
  <si>
    <t>银湾社区</t>
  </si>
  <si>
    <t>艾好峁办事处奶头村乔兴窑组农村供水巩固提升项目（水利2023）</t>
  </si>
  <si>
    <t>机井1眼、高位水池1处（30m³)、管网3000m、设备工程等</t>
  </si>
  <si>
    <t>该项目产权归村集体所有，属于公益性资产，管护责任人村委会负责人，巩固提升116人饮水安全，其中：扶持带动脱贫4户9人，助力乡村振兴发展</t>
  </si>
  <si>
    <t>艾好峁办事</t>
  </si>
  <si>
    <t>奶头村</t>
  </si>
  <si>
    <t>艾好峁办事处王梁村农村供水巩固提升项目（水利2023）</t>
  </si>
  <si>
    <t>维修蓄水池1处（40m³）及附属工程</t>
  </si>
  <si>
    <t>该项目产权归村集体所有，属于公益性资产，管护责任人村委负责人，巩固提升148人饮水安全，其中：扶持带动脱贫3户10人，助力乡村振兴发展</t>
  </si>
  <si>
    <t>双城办事处双城村农村杭新窑组供水巩固提升项目（水利2023）</t>
  </si>
  <si>
    <t>铺设水管4.5公里，修高位蓄水池1个，监测井4个，三项泵1台</t>
  </si>
  <si>
    <t>该项目产权归村集体所有，属于公益性资产，管护责任人村委负责人，巩固提升57人饮水安全，其中：扶持带动脱贫3户10人，助力乡村振兴发展</t>
  </si>
  <si>
    <t>双城村</t>
  </si>
  <si>
    <t>双城办事处双城村张山组农村供水巩固提升项目（水利2023）</t>
  </si>
  <si>
    <t>铺设管路5852m，30m³高位水池及中转池各1座，检查井6座。</t>
  </si>
  <si>
    <t>该项目产权归村集体所有，属于公益性资产，管护责任人村委负责人，巩固提升126人饮水安全，其中：扶持带动脱贫3户10人，助力乡村振兴发展</t>
  </si>
  <si>
    <t>双城办事处农村供水巩固提升项目（水利2023）</t>
  </si>
  <si>
    <t>刘家河村刘家梁、康庄、火神咀组新建40m³蓄水池2处、管网120m及配套设备补助4万元；柏树渠村土活则组新建30m³高位水池、管网2000m补助4万元；王梁村枣湾阳庄组更换管网200m、维修10m³蓄水池1池补助0.8万元</t>
  </si>
  <si>
    <t>该项目产权归村集体所有，属于公益性资产，管护责任人村委负责人，巩固提升145人饮水安全，其中：扶持带动脱贫8户19人，助力乡村振兴发展</t>
  </si>
  <si>
    <t>刘家河村、柏树渠村、王梁村</t>
  </si>
  <si>
    <t>高镇圪针梁村圪针梁组农村供水巩固提升项目（水利2023）</t>
  </si>
  <si>
    <t>人工井1处，新建机房1间，铺设管路3220m，30m³高位水池1座，（村民自筹30KVA变压器一台及架设线路1.8km）,检查井12座，1台潜水泵150QJ5-100，配电箱1套，3*25mm²的电缆线50m。</t>
  </si>
  <si>
    <t>该项目产权归村集体所有，属于公益性资产，管护责任人村委会负责人，巩固提升168人饮水安全，其中：扶持带动脱贫3户6人，助力乡村振兴发展</t>
  </si>
  <si>
    <t>圪针梁村</t>
  </si>
  <si>
    <t>高镇农村供水巩固提升项目（水利2023）</t>
  </si>
  <si>
    <t>1、鲁家河村五星组新建蓄水前池1处30m³、蓄水窖30m³、管网180m4.98万元；2、刘楼村刘楼后组新建蓄水前池1处30m³、蓄水窖30m³、管网120m补助3.6万元；张家洼组维修管网及附属工程补助4.9万元；3、代圪崂村维修泵站补助2万元</t>
  </si>
  <si>
    <t>该项目产权归村集体所有，属于公益性资产，管护责任人村委负责人，巩固提升121人饮水安全，其中：扶持带动脱贫1户2人，助力乡村振兴发展</t>
  </si>
  <si>
    <t>鲁家河村、刘楼村、代圪崂村</t>
  </si>
  <si>
    <t>塔湾镇马圈湾村桑塌中组农村供水巩固提升项目（水利2023）</t>
  </si>
  <si>
    <t>机井1眼（180m）、高位水池30m³、管网3500m、机电设备1套</t>
  </si>
  <si>
    <t>该项目产权归村集体所有，属于公益性资产，管护责任人村委会负责人，巩固提升70人饮水安全，其中：扶持带动脱贫1户2人，助力乡村振兴发展</t>
  </si>
  <si>
    <t>马圈湾村</t>
  </si>
  <si>
    <t>塔湾镇小豆湾村黑梁沟组农村供水巩固提升项目（水利2023）</t>
  </si>
  <si>
    <t>高位水池30m³；管网2.3km；机电设备等</t>
  </si>
  <si>
    <t>该项目产权归村集体所有，属于公益性资产，管护责任人村委会负责人，巩固提升102人饮水安全，其中：扶持带动脱贫2户5人，助力乡村振兴发展</t>
  </si>
  <si>
    <t>小豆湾村</t>
  </si>
  <si>
    <t>塔湾镇农村供水巩固提升项目（水利2023）</t>
  </si>
  <si>
    <t>1、海则沟村前海则沟组维修40m³蓄水前池1处、渗管18m、围栏20付补助4.2万元；后海则沟组维修管网980m补助3万元；2、八岔村阳庄组维修40m³蓄水池1处、设备1套补助0.8万元；</t>
  </si>
  <si>
    <t>该项目产权归村集体所有，属于公益性资产，管护责任人村委负责人，巩固提升140人饮水安全，其中：扶持带动脱贫4户10人，助力乡村振兴发展</t>
  </si>
  <si>
    <t>海则沟村、八岔村</t>
  </si>
  <si>
    <t>雷龙湾镇农村供水巩固提升项目（水利2023）</t>
  </si>
  <si>
    <t>哈兔湾村哈兔湾组维修80m³高位蓄水池补助3万元；酒房沟村李家峁组管网PE50 500m补助1万元</t>
  </si>
  <si>
    <t>该项目产权归村集体所有，属于公益性资产，管护责任人村委负责人，巩固提升480人饮水安全，其中：扶持带动脱贫3户7人，助力乡村振兴发展</t>
  </si>
  <si>
    <t>哈兔湾村、酒房沟村</t>
  </si>
  <si>
    <t>雷龙湾镇周界村张沙墕、沙塔、何家畔组农村供水巩固提升项目（水利2023）</t>
  </si>
  <si>
    <t>管网PE50 2400m、高位水池1处（50m³)</t>
  </si>
  <si>
    <t>该项目产权归村集体所有，属于公益性资产，管护责任人村委会负责人，巩固提升118人饮水安全，其中：扶持带动脱贫4户9人，助力乡村振兴发展</t>
  </si>
  <si>
    <t>石窑沟办事处高家墕村四合屹崂组农村供水巩固提升项目（水利2023）</t>
  </si>
  <si>
    <t>前池1座20m³，40m³高位水池2座，检查井17座、管网6200m，机房1间（2.5m*2.5m*2.5m）,机电设备等</t>
  </si>
  <si>
    <t>该项目产权归村集体所有，属于公益性资产，管护责任人村委会负责人，巩固提升86人饮水安全，其中：扶持带动脱贫3户7人，助力乡村振兴发展</t>
  </si>
  <si>
    <t>高家墕村</t>
  </si>
  <si>
    <t>石窑沟办事处常家园村常家园组农村供水巩固提升项目（水利2023）</t>
  </si>
  <si>
    <t>机井1眼（280m）、管网3700m、高位水池1处（100m³)、机电设备等</t>
  </si>
  <si>
    <t>该项目产权归村集体所有，属于公益性资产，管护责任人村委会负责人，巩固提升105人饮水安全，其中：扶持带动脱贫4户8人，助力乡村振兴发展</t>
  </si>
  <si>
    <t>常家园村</t>
  </si>
  <si>
    <t>白界镇农村供水巩固提升项目（水利2023）</t>
  </si>
  <si>
    <t>1、白界村白界组新增增压设备2套补助4.8万元；卜家沟组机井1眼（80m）、管网50m、高位蓄水池40m³、机电设备1套等补助4.85万元；</t>
  </si>
  <si>
    <t>该项目产权归村集体所有，属于公益性资产，管护责任人村委负责人，巩固提升117人饮水安全，其中：扶持带动脱贫4户8人，助力乡村振兴发展</t>
  </si>
  <si>
    <t>响水镇屈新窑村彭庄科组、小峁则、刘兴庄、田家峁组农村供水巩固提升项目（水利2023）</t>
  </si>
  <si>
    <t>维修蓄水池前池（50m³）3处、配套机电设备1套</t>
  </si>
  <si>
    <t>该项目产权归村集体所有，属于公益性资产，管护责任人村委会负责人，巩固提升417人饮水安全，其中：扶持带动脱贫5户11人，助力乡村振兴发展</t>
  </si>
  <si>
    <t>响水镇李家楼村李家楼组农村供水巩固提升项目（水利2023）</t>
  </si>
  <si>
    <t>新建蓄水池前池1处（40m³)、机电设备1套等</t>
  </si>
  <si>
    <t>该项目产权归村集体所有，属于公益性资产，管护责任人村委会负责人，巩固提升592人饮水安全，其中：扶持带动脱贫3户8人，助力乡村振兴发展</t>
  </si>
  <si>
    <t>李家楼村</t>
  </si>
  <si>
    <t>响水镇缸房村白龙洼组农村供水巩固提升项目（水利2023）</t>
  </si>
  <si>
    <t>维修泵站1处、更换管网5500m、高位水池60m³、配套设施</t>
  </si>
  <si>
    <t>该项目产权归村集体所有，属于公益性资产，管护责任人村委会负责人，巩固提升78人饮水安全，其中：扶持带动脱贫3户8人，助力乡村振兴发展</t>
  </si>
  <si>
    <t>缸房村</t>
  </si>
  <si>
    <t>波罗镇长城村肖家滩组农村供水巩固提升项目（水利2023）</t>
  </si>
  <si>
    <t>机井（100m）、管网1000m、机电设备等</t>
  </si>
  <si>
    <t>该项目产权归村集体所有，属于公益性资产，管护责任人村委会负责人，巩固提升19人饮水安全，其中：扶持带动脱贫1户2人，助力乡村振兴发展</t>
  </si>
  <si>
    <t>长城村</t>
  </si>
  <si>
    <t>韩岔镇集镇饮水管网提升改造配套资金项目</t>
  </si>
  <si>
    <t>用于建设600立方蓄水池1座，DN25-DN90PE管14115米,3PE管372米，检查井116座，安装水表714套配套资金</t>
  </si>
  <si>
    <t>该项目产权归村集体所有，属于公益性资产，管护责任人村委会负责人，巩固提升401人饮水安全，其中：扶持带动脱贫11户29人，助力乡村振兴发展</t>
  </si>
  <si>
    <t>项目资金用于铺设管网以及土方开挖、检查井线路等</t>
  </si>
  <si>
    <t>石湾镇集镇饮水管网提升改造配套资金项目</t>
  </si>
  <si>
    <t>更换供水管网5公里，配备供水设备1套，新建高位水池1座</t>
  </si>
  <si>
    <t>该项目产权归村集体所有，属于公益性资产，管护责任人村委会负责人，巩固提升680人饮水安全，其中：扶持带动脱贫15户43人，助力乡村振兴发展</t>
  </si>
  <si>
    <t>石湾村</t>
  </si>
  <si>
    <t>横山区饮水安全中央水利发展资金提升项目（水利2023）</t>
  </si>
  <si>
    <t>维修泵站5处，人工井8处，机井5眼，管路工程6500m等</t>
  </si>
  <si>
    <t>2023.4-2023.12</t>
  </si>
  <si>
    <t>该项目产权归村集体所有，属于公益性资产、管护责任人村级水管员，巩固提升4200人饮水安全，其中：扶持带动脱贫户560户，助力乡村振兴发展</t>
  </si>
  <si>
    <t>横山区饮水安全省级水利发展资金提升项目（水利2023）</t>
  </si>
  <si>
    <t>高位水池3座、管网12.1km机电设备套工程等</t>
  </si>
  <si>
    <t>2023.5-2023.12</t>
  </si>
  <si>
    <t>该项目产权归村集体所有，属于公益性资产、管护责任人村级水管员，巩固提升3200人饮水安全，其中：扶持带动脱贫户62户184，助力乡村振兴发展</t>
  </si>
  <si>
    <t>魏家楼镇等</t>
  </si>
  <si>
    <t>麒麟沟村、拓家峁村、肖崖村等</t>
  </si>
  <si>
    <t>农村饮水安全水质检测项目</t>
  </si>
  <si>
    <t>对全区216个行政村进行水质抽检（试剂耗材50万元，购买设备50万元）</t>
  </si>
  <si>
    <t>巩固提升100000人饮水安全，其中：扶持带动脱贫户9600户，助力乡村振兴发展</t>
  </si>
  <si>
    <t>项目资金用于购买设备和试剂耗材</t>
  </si>
  <si>
    <t>农村供水水窖消毒片剂项目</t>
  </si>
  <si>
    <t>对全区9888处集雨场窖投放消毒片剂</t>
  </si>
  <si>
    <t>巩固提升全区农村饮水9888处集雨场窖水质安全其中：扶持带动脱贫户3000户，助力乡村振兴发展</t>
  </si>
  <si>
    <t>项目资金用于9888处集雨场窖投放消毒片剂</t>
  </si>
  <si>
    <t>殿市镇麻渠村三镇供水工程管网延伸项目</t>
  </si>
  <si>
    <t>分水井1处（1.8x1.8x2m）、管网142600m、配水管网检查、水表井（80座）、上水管闸阀井（10座）、10kV供电线路230m等</t>
  </si>
  <si>
    <t>2023.4-2023.6</t>
  </si>
  <si>
    <t>该项目产权归村集体所有，属于公益性资产，管护责任人王文兴，巩固提升674人饮水安全，其中：扶持带动脱贫户103户，助力乡村振兴发展</t>
  </si>
  <si>
    <t>麻渠</t>
  </si>
  <si>
    <t>项目资金用于铺设管网以及土方开挖、购买配套设备等</t>
  </si>
  <si>
    <t>殿市镇小河沟村三镇供水工程管网延伸项目</t>
  </si>
  <si>
    <t>分水井1处（1.8x1.8x2m、）管道工程90200m、输电线路（10KV输电线路300m、380V输电线路200km、220V线路1510m）、配水管网检查、水表井等60座等</t>
  </si>
  <si>
    <t>该项目产权归集体所有，属于公益性资产，管护责任人雷升鹏，巩固提升428人饮水安全，其中：扶持带动脱贫户60户，助力乡村振兴发展</t>
  </si>
  <si>
    <t>小河沟</t>
  </si>
  <si>
    <t>⑤农村电网建设（通生产、生活用电、提高综合电压和供电可靠性）</t>
  </si>
  <si>
    <t>208</t>
  </si>
  <si>
    <t>响水镇杨兴庄村电力提升项目</t>
  </si>
  <si>
    <t>安装200KV变压器1台，计量柜1套，BV35铜芯线40卷等配套设施</t>
  </si>
  <si>
    <t>该项目产权归村集体所有，属于公益性资产，后期管护责任人为村书记，电力提升改造，提升群众幸福感和满意度，全村受益466户1991人，其中脱贫户81户375人</t>
  </si>
  <si>
    <t>项目资金用于购买变压器、电路等配套设施建设等</t>
  </si>
  <si>
    <t>⑥数字乡村建设（信息通信基础设施建设、数字化、智能化建设等）</t>
  </si>
  <si>
    <t>⑦农村清洁能源设施建设（燃气、户用光伏、风电、水电、农村生物质能源、北方地区清洁取暖等）</t>
  </si>
  <si>
    <t>2.人居环境整治</t>
  </si>
  <si>
    <t>①农村卫生厕所改造（户用、公共厕所）</t>
  </si>
  <si>
    <t>双城办事处王梁村高标准试验示范公厕建设项目（农2023）</t>
  </si>
  <si>
    <t>建设高标准试验示范公厕1座：长9米，宽2.7米，高3米，四个蹲坑，一个第三卫生间，两个小便斗</t>
  </si>
  <si>
    <t>项目产权归村集体所有，改善人居环境，提升群众生活质量，受益总人口581户2245人，受益脱贫户122户486人</t>
  </si>
  <si>
    <t>魏家楼镇（双城办事处）</t>
  </si>
  <si>
    <t>项目资金用于建设高标准试验示范公厕1座</t>
  </si>
  <si>
    <t>韩岔镇韩岔村高标准试验示范公厕建设项目（农2023）</t>
  </si>
  <si>
    <t>项目产权归村集体所有，改善人居环境，提升群众生活质量，全村受益399户1803人，其中脱贫户58户182人</t>
  </si>
  <si>
    <t>响水镇井白村高标准试验示范公厕建设项目（农2023）</t>
  </si>
  <si>
    <t>项目产权归村集体所有，改善人居环境，提升群众生活质量。全村受益386户1732人，其中脱贫户68户287人</t>
  </si>
  <si>
    <t>井白村</t>
  </si>
  <si>
    <t>雷龙湾镇沙峁村高标准试验示范公厕建设项目（农2023）</t>
  </si>
  <si>
    <t>项目产权归村集体所有，改善人居环境，提升群众生活质量。产业受益568户2254人，其中脱贫户45户147人</t>
  </si>
  <si>
    <t>响水镇驼燕沟村高标准试验示范公厕建设项目（农2023）</t>
  </si>
  <si>
    <t>项目产权归村集体所有，改善人居环境，提升群众生活质量。预计带动两村275户1085人受益，其中脱贫户受益26户101人</t>
  </si>
  <si>
    <t>白界镇胡石窑村高标准试验示范公厕建设项目（农2023）</t>
  </si>
  <si>
    <t>项目产权归村集体所有，改善人居环境，提升群众生活质量。受益农户数306户765人，其中脱贫户20户32人</t>
  </si>
  <si>
    <t>殿市镇五龙山村高标准试验示范公厕建设项目（农2023）</t>
  </si>
  <si>
    <t>项目产权归村集体所有，改善人居环境，提升群众生活质量，全村受益721户2715人，其中脱贫户94户310人，监测户1户3人</t>
  </si>
  <si>
    <t>塔湾镇清河村高标准试验示范公厕建设项目（农2023）</t>
  </si>
  <si>
    <t>项目产权归村集体所有，对示范村人居环境整治提升，提高群众幸福感和满意度，全村受益354户1237人，其中脱贫户41户141人</t>
  </si>
  <si>
    <t>②农村污水治理</t>
  </si>
  <si>
    <t>③农村垃圾治理</t>
  </si>
  <si>
    <t>④村容村貌提升</t>
  </si>
  <si>
    <t>3.农村公共服务</t>
  </si>
  <si>
    <t>①公共照明设施</t>
  </si>
  <si>
    <t>②开展县乡村公共服务一体化示范创建</t>
  </si>
  <si>
    <t>四、异地搬迁后扶</t>
  </si>
  <si>
    <t>1.易地搬迁后扶</t>
  </si>
  <si>
    <t>①公共服务岗位</t>
  </si>
  <si>
    <t>②“一站式”社区综合服务设施建设</t>
  </si>
  <si>
    <t>怀远街道郭新庄社区易地搬迁后续扶持产业服务中心项目</t>
  </si>
  <si>
    <t>易地搬迁产业服务中心项目总用地面积12793.33平方米，总建筑面积7828.77平方米，整个项目主体区域为3层建筑，建筑内容有农贸市场、“一站式”服务中心、社区工厂等</t>
  </si>
  <si>
    <t>2023年4月-2023年12月</t>
  </si>
  <si>
    <t>该项目产权归国有资产，属于经营性资产，管护运营方式为自主经营，管护责任责任人为怀远街道办书记赵春荣，项目建成后可用于农产品交易、就业创业培训、手工加工扶贫车间、老年活动室、托幼服务中心等易地搬迁后续帮扶。可增加就业岗位160人，优先保障易地搬迁群众就业，户年均收入可增加2000元。</t>
  </si>
  <si>
    <t>怀远街道办事处</t>
  </si>
  <si>
    <t>郭新庄社区</t>
  </si>
  <si>
    <t>发展改革和科技局</t>
  </si>
  <si>
    <t>项目资金用于农贸市场、“一站式”服务中心、社区工厂等建设</t>
  </si>
  <si>
    <t>五、巩固三保障成果</t>
  </si>
  <si>
    <t>1.住房</t>
  </si>
  <si>
    <t>农村危房改造（抗震改造和农房巩固维修除外）</t>
  </si>
  <si>
    <t>2.教育</t>
  </si>
  <si>
    <t>①享受“雨露计划”职业教育补助</t>
  </si>
  <si>
    <t>脱贫户和监测户子女就读中高职、技工院校雨露计划项目</t>
  </si>
  <si>
    <t>计划对脱贫户和监测户子女1000人就读中高职、技工院校补助，每生每年3000元</t>
  </si>
  <si>
    <t>2023年1月-2023年12月</t>
  </si>
  <si>
    <t>提高贫困人口素质，增强就业创业能力，增加贫困人口收入。</t>
  </si>
  <si>
    <t>项目资金用于雨露计划补助</t>
  </si>
  <si>
    <t>②其他教育类项目</t>
  </si>
  <si>
    <t>六、乡村治理和精神文明建设</t>
  </si>
  <si>
    <t>1.乡村治理</t>
  </si>
  <si>
    <t>七、项目管理费</t>
  </si>
  <si>
    <t>市级财政衔接资金项目管理费</t>
  </si>
  <si>
    <t>项目管理费主要用于项目前期设计、评审、招标、监理以及验收</t>
  </si>
  <si>
    <t>保障项目正常实施，巩固脱贫攻坚成果</t>
  </si>
  <si>
    <t>项目资金用于设计、评审、招标、监理</t>
  </si>
  <si>
    <t>省级财政衔接资金项目管理费</t>
  </si>
  <si>
    <t>中央财政衔接资金项目管理费</t>
  </si>
  <si>
    <t>区级配套衔接资金项目管理费</t>
  </si>
  <si>
    <t>八、其他</t>
  </si>
  <si>
    <t>其他</t>
  </si>
  <si>
    <t>波罗镇二石磕林场巩固提升项目</t>
  </si>
  <si>
    <t>通过苗圃道路维修2.6km、苗圃地改造提升等基础设施建设50亩，为林场日常育苗等工作安排提供基础保障。而大径级林木培育建设440亩，通过选用良种壮苗、优质管理、时间积淀，培育出大径级木材，储备木材资源</t>
  </si>
  <si>
    <t>通过大径级林木培育建设，通过选用良种壮苗、优质管理、时间积淀，培育出大径级木材，储备木材资源。全场村受益256户，其中脱贫78户</t>
  </si>
  <si>
    <t>二石磕林场</t>
  </si>
  <si>
    <t>林业局</t>
  </si>
  <si>
    <t>项目资金用于道路维修、培育大径林木</t>
  </si>
  <si>
    <t>石窑沟办事处代家墕村辛庄沟淤地坝除险加固工程</t>
  </si>
  <si>
    <t>维修加固淤地坝一座：坝顶宽5m、坝顶长80.0m，高15m，放水建筑物卧管17节、DN60涵管40m、砼明渠42.45m</t>
  </si>
  <si>
    <t>该项目产权归村集体所有，保护淤地坝淤地面积31亩，亩均增收500元，受益总人口9户15人，受益脱贫户3户4人</t>
  </si>
  <si>
    <t>代家墕村</t>
  </si>
  <si>
    <t>项目资金用于机械租用，土方开挖，放水建筑物卧管涵管，砼明渠的建设等费用。</t>
  </si>
  <si>
    <t>艾好峁办事处奶头村老石畔沟淤地坝除险加固工程</t>
  </si>
  <si>
    <t>维修加固淤地坝一座：坝顶宽5m、坝顶长90.0m，高27.15m，放水建筑物溢洪道95.75m、</t>
  </si>
  <si>
    <t>该项目产权归村集体所有，保护淤地坝淤地面积22亩，亩均增收500元，受益总人口15户45人，受益脱贫户12户27人</t>
  </si>
  <si>
    <t>石窑沟办事处代家墕村印台沟淤地坝除险加固工程</t>
  </si>
  <si>
    <t>维修加固淤地坝一座：坝顶宽5m、坝顶长73.0m，高18.68m，溢洪道103.55m</t>
  </si>
  <si>
    <t>该项目产权归村集体所有，保护淤地坝淤地面积26亩，亩均增收500元，受益总人口9户25人，受益脱贫户3户17人</t>
  </si>
  <si>
    <t>石窑沟办事处代家墕村红嘴峁淤地坝除险加固工程</t>
  </si>
  <si>
    <t>维修加固淤地坝一座：坝顶宽5.0m、坝顶长87.0m，高26.0m，溢洪道总长度103.11米。</t>
  </si>
  <si>
    <t>该项目产权归村集体所有，保护淤地坝淤地面积24亩，亩均增收500元，受益总人口15户38人，受益脱贫户15户31人</t>
  </si>
  <si>
    <t>城关街道办事处顾兴庄村曹焉王峁淤地坝除险加固工程</t>
  </si>
  <si>
    <t>维修加固淤地坝一座：坝顶宽5m、坝顶长111.20m，高33m，放水建筑物卧管15节、DN60涵管39m、砼明渠75.03m</t>
  </si>
  <si>
    <t>该项目产权归村集体所有，保护淤地坝淤地面积15亩，亩均增收500元，受益总人口14户37人，受益脱贫户5户25人</t>
  </si>
  <si>
    <t>夏州街道办事处魏强村贾庄淤地坝除险加固工程</t>
  </si>
  <si>
    <t>维修加固淤地坝一座：坝顶宽8m、坝顶长87.33m，高10.20m，溢洪道74.27m</t>
  </si>
  <si>
    <t>该项目产权归村集体所有，保护淤地坝淤地面积30亩，亩均增收500元，受益总人口9户24人，受益脱贫户4户17人</t>
  </si>
  <si>
    <t>夏州街道办事处</t>
  </si>
  <si>
    <t>魏强村</t>
  </si>
  <si>
    <t>城关街道办事处小王地村圪崂石畔沟淤地坝除险加固工程</t>
  </si>
  <si>
    <t>维修加固淤地坝一座：坝顶宽5m、坝顶长111.20m，高24.50m， 消力池长3.0米、宽1.0米、高0.6米，涵洞长64.0米，明渠42.02米。</t>
  </si>
  <si>
    <t>该项目产权归村集体所有，保护淤地坝淤地面积30亩，亩均增收500元，受益总人口9户25人，受益脱贫户3户18人</t>
  </si>
  <si>
    <t>韩岔镇高庙村庙嘴淤地坝除险加固工程</t>
  </si>
  <si>
    <t>维修加固淤地坝一座：坝顶宽5m、坝顶长87.0m，高27m，放水建筑物卧管14节、DN60涵管36m、砼明渠60.11m</t>
  </si>
  <si>
    <t>该项目产权归村集体所有，保护淤地坝淤地面积22亩，亩均增收500元，受益总人口15户50人，受益脱贫户14户32人</t>
  </si>
  <si>
    <t>高庙村</t>
  </si>
  <si>
    <t>党岔镇胡新窑村羊路峁淤地坝除险加固工程</t>
  </si>
  <si>
    <t>维修加固淤地坝一座：坝顶宽5m、坝顶长105m，高26.10m，溢洪道125.59m</t>
  </si>
  <si>
    <t>该项目产权归村集体所有，保护淤地坝淤地面积18亩，亩均增收500元，受益总人口37户37人，受益脱贫户5户21人</t>
  </si>
  <si>
    <t>胡新窑村</t>
  </si>
  <si>
    <t>城关街道办事处元坪村岩洞峁淤地坝除险加固工程</t>
  </si>
  <si>
    <t>维修加固淤地坝一座：坝顶宽5m、坝顶长105m，高27m，溢洪道99.10m</t>
  </si>
  <si>
    <t>该项目产权归村集体所有，保护淤地坝淤地面积30亩，亩均增收500元，受益总人口9户14人，受益脱贫户3户15人</t>
  </si>
  <si>
    <t>响水镇屈新窑村刘兴庄淤地坝除险加固工程</t>
  </si>
  <si>
    <t>维修加固淤地坝一座：坝顶宽5m、坝顶长46.2m，高14m，放水建筑物卧管16节、DN60涵管40m、砼明渠23.57m</t>
  </si>
  <si>
    <t>该项目产权归村集体所有，保护淤地坝淤地面积30亩，亩均增收500元，受益总人口9户23人，受益脱贫户3户14人</t>
  </si>
  <si>
    <t>城关街道办事处九川府村圪塔峁沟淤地坝除险加固工程</t>
  </si>
  <si>
    <t>维修加固淤地坝一座：坝顶宽5m、坝顶长81m，高23m，放水建筑物卧管25节、DN60涵管55m、砼明渠33.74m</t>
  </si>
  <si>
    <t>该项目产权归村集体所有，保护淤地坝淤地面积22亩，亩均增收500元，受益总人口15户25人，受益脱贫户13户36人</t>
  </si>
  <si>
    <t>城关街道办事处九川府村庙梁沟淤地坝除险加固工程</t>
  </si>
  <si>
    <t>维修加固淤地坝一座：坝顶宽5m、坝顶长115m，高25m，溢洪道98.61m</t>
  </si>
  <si>
    <t>该项目产权归村集体所有，保护淤地坝淤地面积18亩，亩均增收500元，受益总人口7户28人，受益脱贫户5户30人</t>
  </si>
  <si>
    <t>城关街道办事处九川府村园子沟淤地坝除险加固工程</t>
  </si>
  <si>
    <t>维修加固淤地坝一座：坝顶宽5m、坝顶长67.0m，高20m，放水建筑物卧管25节、DN60涵管52m、砼明渠45.98m</t>
  </si>
  <si>
    <t>该项目产权归村集体所有，保护淤地坝淤地面积30亩，亩均增收500元，受益总人口9户44人，受益脱贫户3户22人</t>
  </si>
  <si>
    <t>党岔镇王有地村南峁沟淤地坝除险加固工程</t>
  </si>
  <si>
    <t>维修加固淤地坝一座：坝顶宽4m、坝顶长74m，高19m，溢洪道62m</t>
  </si>
  <si>
    <t>该项目产权归村集体所有，保护淤地坝淤地面积30亩，亩均增收500元，受益总人口9户34人，受益脱贫户4户23人</t>
  </si>
  <si>
    <t>殿市镇黑石克村黑石克淤地坝除险加固工程</t>
  </si>
  <si>
    <t>维修加固淤地坝一座：坝顶宽5m、坝顶长170m，高48m，溢洪道180m</t>
  </si>
  <si>
    <t>该项目产权归村集体所有，保护淤地坝淤地面积30亩，亩均增收500元，受益总人口30户119人，受益脱贫户3户13人</t>
  </si>
  <si>
    <t>黑石克村</t>
  </si>
  <si>
    <t>殿市镇黑石克村黑石克后淤地坝除险加固工程</t>
  </si>
  <si>
    <t>维修加固淤地坝一座：坝顶宽4m、坝顶长150m，高23m，维修明渠20.m，溢洪道58m</t>
  </si>
  <si>
    <t>该项目产权归村集体所有，保护淤地坝淤地面积30亩，亩均增收500元，受益总人口9户24人，受益脱贫户3户14人</t>
  </si>
  <si>
    <t>殿市镇黄好先村黄好先淤地坝除险加固工程</t>
  </si>
  <si>
    <t>维修加固淤地坝一座：坝顶宽6m、坝顶长130m，高38m，溢洪道130m</t>
  </si>
  <si>
    <t>该项目产权归村集体所有，保护淤地坝淤地面积18亩，亩均增收500元，受益总人口14户37人，受益脱贫户5户26人</t>
  </si>
  <si>
    <t>黄好先村</t>
  </si>
  <si>
    <t>殿市镇五龙山村小河沟淤地坝除险加固工程</t>
  </si>
  <si>
    <t>维修加固淤地坝一座：坝顶宽5m、坝顶长97.93m，高15m，放水建筑物卧管13节、DN60涵管33m、砼明渠25.3m</t>
  </si>
  <si>
    <t>该项目产权归村集体所有，保护淤地坝淤地面积30亩，亩均增收500元，受益总人口9户21人，受益脱贫户4户18人</t>
  </si>
  <si>
    <t>殿市镇贺甫洼村孙石克淤地坝除险加固工程</t>
  </si>
  <si>
    <t>维修加固淤地坝一座：坝顶宽5m、坝顶长102.0m，高31m，放水建筑物卧管10节、DN60涵管45m、砼明渠16m</t>
  </si>
  <si>
    <t>该项目产权归村集体所有，保护淤地坝淤地面积30亩，亩均增收500元，受益总人口9户32人，受益脱贫户3户19人</t>
  </si>
  <si>
    <t>殿市镇张家湾村南沟淤地坝除险加固工程</t>
  </si>
  <si>
    <t>维修加固淤地坝一座：坝顶宽4m、坝顶长66.0m，高24m，放水建筑物卧管25节、DN60涵管95m</t>
  </si>
  <si>
    <t>该项目产权归村集体所有，保护淤地坝淤地面积22亩，亩均增收500元，受益总人口15户438人，受益脱贫户12户33人</t>
  </si>
  <si>
    <t>高镇圪针梁村关庙梁淤地坝除险加固工程</t>
  </si>
  <si>
    <t>维修加固淤地坝一座：坝顶宽5m、坝顶长64.0m，高23.68m，溢洪道96.80m</t>
  </si>
  <si>
    <t>该项目产权归村集体所有，保护淤地坝淤地面积18亩，亩均增收500元，受益总人口14户34人，受益脱贫户4户27人</t>
  </si>
  <si>
    <t>高镇沙洼梁村胡家峁淤地坝除险加固工程</t>
  </si>
  <si>
    <t>维修加固淤地坝一座：坝顶宽5m、坝顶长58m，高24m，放水建筑物卧管14节、DN60涵管33m、砼明渠48.64m</t>
  </si>
  <si>
    <t>该项目产权归村集体所有，保护淤地坝淤地面积30亩，亩均增收500元，受益总人口9户22人，受益脱贫户3户19人</t>
  </si>
  <si>
    <t>沙洼梁村</t>
  </si>
  <si>
    <t>韩岔镇邓家墕村白治背沟除险加固工程</t>
  </si>
  <si>
    <t>维修加固淤地坝一座：坝顶宽5m、坝顶长75m，高28m，放水建筑物卧管38节、DN60涵管80m、砼明渠26.64m</t>
  </si>
  <si>
    <t>该项目产权归村集体所有，保护淤地坝淤地面积30亩，亩均增收500元，受益总人口9户24人，受益脱贫户3户20人</t>
  </si>
  <si>
    <t>邓家墕村</t>
  </si>
  <si>
    <t>韩岔镇邓家墕村沙茆淤地坝除险加固工程</t>
  </si>
  <si>
    <t>维修加固淤地坝一座：坝顶宽5m、坝顶长117m，高32m，放水建筑物卧管21节、DN60涵管80m、砼明渠21.23m</t>
  </si>
  <si>
    <t>该项目产权归村集体所有，保护淤地坝淤地面积22亩，亩均增收500元，受益总人口6户21人，受益脱贫户11户34人</t>
  </si>
  <si>
    <t>韩岔镇柳卜塔村白草园井沟淤地坝除险加固工程</t>
  </si>
  <si>
    <t>维修加固淤地坝一座：坝顶宽5m、坝顶长75.0m，高20m，放水建筑物卧管16节、DN60涵管36m、砼明渠34.09m</t>
  </si>
  <si>
    <t>该项目产权归村集体所有，保护淤地坝淤地面积18亩，亩均增收500元，受益总人口5户17人，受益脱贫户5户28人</t>
  </si>
  <si>
    <t>石窑沟办事处永昌村老圪塔淤地坝除险加固工程</t>
  </si>
  <si>
    <t>维修加固淤地坝一座：坝顶宽5m、坝顶长66.0m，高19m，放水建筑物卧管17节、DN60涵管41m、砼明渠52.29m</t>
  </si>
  <si>
    <t>该项目产权归村集体所有，保护淤地坝淤地面积30亩，亩均增收500元，受益总人口9户15人，受益脱贫户3户20人</t>
  </si>
  <si>
    <t>永昌村</t>
  </si>
  <si>
    <t>韩岔镇柳卜塔村白兴庄淤地坝除险加固工程</t>
  </si>
  <si>
    <t>维修加固淤地坝一座：坝顶宽5m、坝顶长75.0m，高13m，放水建筑物卧管16节、DN60涵管36m、砼明渠22.3m</t>
  </si>
  <si>
    <t>该项目产权归村集体所有，保护淤地坝淤地面积22亩，亩均增收500元，受益总人口15户24人，受益脱贫户6户28人</t>
  </si>
  <si>
    <t>韩岔镇吴新窑村关道峁淤地坝除险加固工程</t>
  </si>
  <si>
    <t>维修加固淤地坝一座：坝顶宽5m、坝顶长102m，高18m，放水建筑物卧管35节、DN60涵管72m、砼明渠16m</t>
  </si>
  <si>
    <t>该项目产权归村集体所有，保护淤地坝淤地面积18亩，亩均增收500元，受益总人口9户37人，受益脱贫户5户22人</t>
  </si>
  <si>
    <t>艾好峁便民服务中心席老庄村沙山淤地坝除险加固工程</t>
  </si>
  <si>
    <t>维修加固淤地坝一座：坝顶宽5m、坝顶长90m，高28m，放水建筑物卧管46节、DN60涵管114m、砼明渠29.53m</t>
  </si>
  <si>
    <t>该项目产权归村集体所有，保护淤地坝淤地面积300亩，亩均增收500元，受益总人口9户25人，受益脱贫户3户14人</t>
  </si>
  <si>
    <t>艾好峁便民服务中心</t>
  </si>
  <si>
    <t>席老庄村</t>
  </si>
  <si>
    <t>双城办事处双城村背面沟淤地坝除险加固工程</t>
  </si>
  <si>
    <t>维修加固淤地坝一座：坝顶宽4m、坝顶长65m，高20m，溢洪道95m</t>
  </si>
  <si>
    <t>该项目产权归村集体所有，保护淤地坝淤地面积30亩，亩均增收500元，受益总人口9户35人，受益脱贫户3户15人</t>
  </si>
  <si>
    <t>殿市镇店方台村庄则沟淤地坝除险加固工程</t>
  </si>
  <si>
    <t>维修加固淤地坝一座，向上游延长涵管9.0米，卧管25节，消力池长20.米宽1.0米深0.5米</t>
  </si>
  <si>
    <t>该项目产权归村集体所有，保护淤地坝淤地面积22亩，亩均增收500元，受益总人口15户44人，受益脱贫户8户29人</t>
  </si>
  <si>
    <t>店方台村</t>
  </si>
  <si>
    <t>魏家楼镇梁西山村大圪塔淤地坝除险加固工程</t>
  </si>
  <si>
    <t>维修加固淤地坝一座：坝顶宽4m、坝顶长30m，高20m，放水建筑物卧管15节、DN60涵管42m、砼明渠20m</t>
  </si>
  <si>
    <t>该项目产权归村集体所有，保护淤地坝淤地面积30亩，亩均增收500元，受益总人口9户25人，受益脱贫户3户16人</t>
  </si>
  <si>
    <t>梁西山村</t>
  </si>
  <si>
    <t>石湾镇麻地沟村方界沟台淤地坝除险加固工程</t>
  </si>
  <si>
    <t>维修加固淤地坝一座：坝顶宽3m、坝顶长73.67m，高8.5m，放水建筑物卧管15节、DN60涵管24.18m、砼明渠69.37m</t>
  </si>
  <si>
    <t>该项目产权归村集体所有，保护淤地坝淤地面积22亩，亩均增收500元，受益总人口7户27人，受益脱贫户12户35人</t>
  </si>
  <si>
    <t>麻地沟村</t>
  </si>
  <si>
    <t>波罗镇斩贼关村马石珂淤地坝除险加固工程</t>
  </si>
  <si>
    <t>维修加固淤地坝一座：坝顶宽5m、坝顶长111.2m，高17m，放水建筑物卧管25节、DN60涵管62m、砼明渠29.56m</t>
  </si>
  <si>
    <t>该项目产权归村集体所有，保护淤地坝淤地面积18亩，亩均增收500元，受益总人口8户27人，受益脱贫户5户23人</t>
  </si>
  <si>
    <t>武镇牛圪崂村南峁淤地坝除险加固工程</t>
  </si>
  <si>
    <t>维修加固淤地坝一座：坝顶宽4m、坝顶长58.2m，高17.5m，放水建筑物卧管27节、DN60涵管58m、砼明渠20m</t>
  </si>
  <si>
    <t>武镇付家坪村石畔沟淤地坝除险加固工程</t>
  </si>
  <si>
    <t>维修加固淤地坝一座：坝顶宽4m、坝顶长83.0m，高31m，溢洪道长100m</t>
  </si>
  <si>
    <t>该项目产权归村集体所有，保护淤地坝淤地面积30亩，亩均增收500元，受益总人口4户14人，受益脱贫户3户15人</t>
  </si>
  <si>
    <t>武镇闹林沟村南塔淤地坝除险加固工程</t>
  </si>
  <si>
    <t>维修加固淤地坝一座：坝顶宽5m、坝顶长60m，高22m，放水建筑物卧管10节、DN60涵管32m、砼明渠44.74m</t>
  </si>
  <si>
    <t>该项目产权归村集体所有，保护淤地坝淤地面积22亩，亩均增收500元，受益总人口6户36人，受益脱贫户8户30人</t>
  </si>
  <si>
    <t>武镇白应则村阳耳则沟前淤地坝除险加固工程</t>
  </si>
  <si>
    <t>维修加固淤地坝一座：坝顶宽5m、坝顶长59m，高26m，溢洪道110m</t>
  </si>
  <si>
    <t>该项目产权归村集体所有，保护淤地坝淤地面积18亩，亩均增收500元，受益总人口14户28人，受益脱贫户5户24人</t>
  </si>
  <si>
    <t>白应则村</t>
  </si>
  <si>
    <t>武镇高崖窑村后山峁淤地坝除险加固工程</t>
  </si>
  <si>
    <t>维修加固淤地坝一座：坝顶宽5m、坝顶长60m，高25.80m，溢洪道75.60m</t>
  </si>
  <si>
    <t>该项目产权归村集体所有，保护淤地坝淤地面积30亩，亩均增收500元，受益总人口9户24人，受益脱贫户3户16人</t>
  </si>
  <si>
    <t>高崖窑村</t>
  </si>
  <si>
    <t>武镇白应则村南峁淤地坝除险加固工程</t>
  </si>
  <si>
    <t>维修加固淤地坝一座：坝顶宽5m、坝顶长83.06m，高20.50m，溢洪道80m</t>
  </si>
  <si>
    <t>该项目产权归村集体所有，保护淤地坝淤地面积22亩，亩均增收500元，受益总人口15户37人，受益脱贫户12户37人</t>
  </si>
  <si>
    <t>赵石畔镇白家梁村大沙塔淤地坝除险加固工程</t>
  </si>
  <si>
    <t>维修加固淤地坝一座：放水建筑物卧管17节、DN60涵管70m、砼明渠40m</t>
  </si>
  <si>
    <t>该项目产权归村集体所有，保护淤地坝淤地面积30亩，亩均增收500元，受益总人口9户25人，受益脱贫户3户23人</t>
  </si>
  <si>
    <t>赵石畔镇白家梁村寨子峁淤地坝除险加固工程</t>
  </si>
  <si>
    <t>维修加固淤地坝一座：坝顶宽5m、坝顶长70.0m，高15m，放水建筑物卧管14节、DN60涵管38m、砼明渠21.5m</t>
  </si>
  <si>
    <t>该项目产权归村集体所有，保护淤地坝淤地面积30亩，亩均增收500元，受益总人口9户25人，受益脱贫户3户24人</t>
  </si>
  <si>
    <t>石窑沟办事处永昌村九滩1#淤地坝除险加固工程</t>
  </si>
  <si>
    <t>维修加固淤地坝一座：坝顶宽4m、坝顶长73.0m，高15m，溢洪道总长80米，</t>
  </si>
  <si>
    <t>该项目产权归村集体所有，保护淤地坝淤地面积22亩，亩均增收500元，受益总人口11户35人，受益脱贫户5户14人</t>
  </si>
  <si>
    <t>石窑沟办事处永昌村前井沟淤地坝除险加固工程</t>
  </si>
  <si>
    <t>维修加固淤地坝一座：坝顶宽4m、坝顶长74m，高11m，溢洪道60m</t>
  </si>
  <si>
    <t>该项目产权归村集体所有，保护淤地坝淤地面积18亩，亩均增收500元，受益总人口14户19人，受益脱贫户8户32人</t>
  </si>
  <si>
    <t>赵石畔镇驮巷村寺好峁淤地坝除险加固工程</t>
  </si>
  <si>
    <t>维修加固淤地坝一座：坝顶宽5m、坝顶长84.02m，高22m，溢洪道68.61m</t>
  </si>
  <si>
    <t>该项目产权归村集体所有，保护淤地坝淤地面积30亩，亩均增收500元，受益总人口9户25人，受益脱贫户7户20人</t>
  </si>
  <si>
    <t>驮巷村</t>
  </si>
  <si>
    <t>艾好峁便民服务中心房则焉村沙背洼淤地坝除险加固工程</t>
  </si>
  <si>
    <t>维修加固淤地坝一座：坝顶宽5m、坝顶长78m，高25m，放水建筑物卧管16节、DN60涵管39m、砼明渠65.09m</t>
  </si>
  <si>
    <t>该项目产权归村集体所有，保护淤地坝淤地面积30亩，亩均增收500元，受益总人口9户31人，受益脱贫户5户25人</t>
  </si>
  <si>
    <t>艾好峁便民服务中心处</t>
  </si>
  <si>
    <t>房则焉村</t>
  </si>
  <si>
    <t>石湾镇火石山村小水沟淤地坝除险加固项目</t>
  </si>
  <si>
    <t>2023年10月-2023年12月</t>
  </si>
  <si>
    <t>该项目产权归村集体所有，保护淤地坝淤地面积22亩，亩均增收500元，50%收益为村集体所有，40%收益为农户分红，10%收益为脱贫户补贴，受益总人口15户44人，受益脱贫户12户38人，该项目建成后为经营性资产，项目所在地村支书为其管护责任人</t>
  </si>
  <si>
    <t>火石山村</t>
  </si>
  <si>
    <t>南塔办事处高圪垯村高梁淤地坝维修加固项目</t>
  </si>
  <si>
    <t>维修加固淤地坝一座：坝顶宽5m、坝顶长66m，高11m，放水建筑物卧管16节、DN60涵管39m、砼明渠18.28m</t>
  </si>
  <si>
    <t>该项目产权归村集体所有，保护淤地坝淤地面积30亩，亩均增收500元，50%收益为村集体所有，40%收益为农户分红，10%收益为脱贫户补贴，受益总人口9户25人，受益脱贫户3户25人，该项目建成后为经营性资产，项目所在地村支书为其管护责任人</t>
  </si>
  <si>
    <t>横山区程家沟水库除险加固工程</t>
  </si>
  <si>
    <t>大坝加固：迎水坡与背水坡坡面修整、坝面排水系统加固、坝后反滤体加固；泄洪设施加固：在左坝肩新建溢洪道、新建跨溢洪道桥梁；放水设施加固：卧管加固、新建卧管踏步、新建陡坡末端消力池及引水明渠、更换卧管和陡坡段闸门。</t>
  </si>
  <si>
    <t>为库区周围0.28万亩农田提供灌溉水源，同时发挥着拦截泥沙、改善库区生态环境、保持水土流失的.作用该项目建成后为经营性资产，该项目产权归村集体所有，项目所在地村支书为其管护责任人</t>
  </si>
  <si>
    <t>横山区西沟水库除险加固工程</t>
  </si>
  <si>
    <t>大坝加固：坝体培厚、坝后反滤体加固、坝面排水系统加固、右坝肩高边坡削坡、防汛及坝顶路道路加固；放水设施加固：卧管附近高边坡削坡、新建卧管踏步、新建沟道土堤。</t>
  </si>
  <si>
    <t>保护0.3万群众生命财产安全和0.2万亩农田安全，为库区周围0.15万亩农田提供灌溉水源，同时发挥着拦截泥沙、改善库区生态环境、保持水土流失的作用，该项目产权归村集体所有，项目所在地村支书为其管护责任人</t>
  </si>
  <si>
    <t>横山区石湾镇清水沟村2023年中央财政以工代赈项目</t>
  </si>
  <si>
    <t>土地整治 560 亩， 渠道修复改造3000m，
具体建设内容为:
改造渠道长度 3000m、改造倒虹吸 2 座、改造水闸 11 座、改造洪 水桥 8 座、改造人行桥 44 座、改造斗门 11 座。</t>
  </si>
  <si>
    <t>2023年6月-2023年12月</t>
  </si>
  <si>
    <t>该项目产权归村集体所有，属于公益性资产，管护运营方式为自主运营，后期管护责任人为村书记，项目总投资370万元，其中财政资金200万元，自筹资金170万元。按照实施方案规定，采取培训+上岗的模式，精准劳务技能培训70人，直接或许劳务报酬56万元，占以工代赈资金的28%；项目建成后设置公益岗3个，吸纳搬迁脱贫群众务工人数2人，发放报酬1.3万元，培训易地搬迁脱贫群众人数2人，公益性岗位吸纳搬迁群众人数1人；通过项目实施，改善当地群众生产生活条件，促进产业发展，带动农户增收，改善灌溉面积860亩。带动受益农户346户1329人，脱贫户69户216人</t>
  </si>
  <si>
    <t>项目资金用于修复水渠，新建阐门、排水和土地治理等。</t>
  </si>
  <si>
    <t>党岔镇王家坬村2023年以工代赈项目</t>
  </si>
  <si>
    <t>王家坬村平整路基并铺设砸砖道路12公里，其中4Km路面宽6m(含2m路基);8Km路面宽5m(含2m路基),新建3.0m跨径盖板涵洞40m</t>
  </si>
  <si>
    <t>该项目产权归村集体所有，属于公益性资产，管护运营方式为自主运营，后期管护责任人为村书记，项目总投资270万元，其中财政资金255万元，自筹资金15万元。按照实施方案规定，采取培训+上岗的模式，精准劳务技能培训80人，直接或许劳务报酬65万元，占以工代赈资金的25.5%；项目建成后设置公益岗1个，吸纳搬迁群众务工5人，发放工资3.7万元，培训搬迁群众5人；通过项目实施，改善当地群众生产生活条件，促进产业发展，带动农户增收，改善生产道路10.2公里。方便3100亩农作物春耕，及农产品的拉运带动受益农户375户1662人，脱贫户86户276人。</t>
  </si>
  <si>
    <t>王家坬村</t>
  </si>
  <si>
    <t>项目资金主要用于购买砖和道路铺设等费用</t>
  </si>
  <si>
    <t>横山区产业发展类2023年度城关街道办王圪堵村粮食种植区高标准农田建设项目（农2023）</t>
  </si>
  <si>
    <t xml:space="preserve"> 项目总建设面积2178亩，包含新增建设水田1408亩、改造提升水田775亩
（1）田块归并、疏浚排水沟降低盐碱、建过路涵管等1408亩；   （2）疏浚排水沟降低盐碱、建过路涵管等770亩；
（3）种植水稻2178亩。</t>
  </si>
  <si>
    <t>该项目产权归村集体所有，属于公益性资产，后期管护责任人为村书记，降低盐碱，助力产业增收，亩产增收800元。全村受益363户1305人，其中脱贫户74户280人</t>
  </si>
  <si>
    <t>项目资金用于购置变压器、抽水卧管、高压线，新建高抽站、蓄水池等费用</t>
  </si>
  <si>
    <t>横山区产业发展类2023年度波罗镇波罗村粮食种植区高标准农田建设项目（农2023）</t>
  </si>
  <si>
    <t>项目总建设面积2340亩，包含新增建设水田1120亩、改造提升水田1220亩
（1）田块归并、疏浚排水沟降低盐碱、建过路涵管等1120亩；   （2）疏浚排水沟降低盐碱、建过路涵管等1220亩；
（3）种植水稻2340亩。</t>
  </si>
  <si>
    <t>该项目产权归村集体所有，属于公益性资产，后期管护责任人为村书记，降低盐碱，助力产业增收，亩产增收800元。全村受益415户1716人，其中脱贫户115户420人</t>
  </si>
  <si>
    <t>波罗村</t>
  </si>
  <si>
    <t>横山区产业发展类2023年度波罗镇鲍渠村粮食种植区高标准农田建设项目（农2023）</t>
  </si>
  <si>
    <t xml:space="preserve">项目总建设面积862亩，包含新增建设水田862亩
（1）田块归并、疏浚排水沟降低盐碱、建过路涵管等862亩；   （2）种植水稻862亩。
</t>
  </si>
  <si>
    <t>该项目产权归村集体所有，属于公益性资产，后期管护责任人为村书记，降低盐碱，助力产业增收，亩产增收800元。全村受益252户879人，其中脱贫户51户181人</t>
  </si>
  <si>
    <t xml:space="preserve"> 鲍渠村</t>
  </si>
  <si>
    <t>横山区产业发展类2023年度波罗镇二石磕村粮食种植区高标准农田建设项目（农2023）</t>
  </si>
  <si>
    <t xml:space="preserve">项目总建设面积2130亩，包含新增建设水田2130亩
（1）田块归并、疏浚排水沟降低盐碱、建过路涵管等2130亩；   （2）种植水稻2130亩。
</t>
  </si>
  <si>
    <t>二石磕村</t>
  </si>
  <si>
    <t>横山区产业发展类2023年度波罗镇樊河村粮食种植区高标准农田建设项目（农2023）</t>
  </si>
  <si>
    <t>项目总建设面积4760亩，包含新增建设水田3170亩、改造提升水田1590亩
（1）田块归并、疏浚排水沟降低盐碱、建过路涵管等3170亩；   （2）疏浚排水沟降低盐碱、建过路涵管等1590亩；
（3）种植水稻4760亩。</t>
  </si>
  <si>
    <t>该项目产权归村集体所有，属于公益性资产，后期管护责任人为村书记，降低盐碱，助力产业增收，亩产增收800元。全村受益550户2200人，其中脱贫户120户352人</t>
  </si>
  <si>
    <t>樊河村</t>
  </si>
  <si>
    <t>横山区产业发展类2023年度波罗镇长城村粮食种植区高标准农田建设项目（农2023）</t>
  </si>
  <si>
    <t>项目总建设面积680亩，包含改造提升水680田亩
（1）疏浚排水沟降低盐碱、建过路涵管等680亩；
（2）种植水稻680亩。</t>
  </si>
  <si>
    <t>该项目产权归村集体所有，属于公益性资产，后期管护责任人为村书记，降低盐碱，助力产业增收，亩产增收800元，全村受益440户1820人，其中脱贫户73户254人</t>
  </si>
  <si>
    <t>横山区产业发展类2023年度波罗镇沙河村粮食种植区高标准农田建设项目（农2023）</t>
  </si>
  <si>
    <t>项目总建设面积1240亩，包含新增建设水田1000亩、改造提升水田240亩
（1）田块归并、疏浚排水沟降低盐碱、建过路涵管等1000亩；   （2）疏浚排水沟降低盐碱、建过路涵管等240亩；
（3）种植水稻1240亩。</t>
  </si>
  <si>
    <t>该项目产权归村集体所有，属于公益性资产，后期管护责任人为村书记，降低盐碱，助力产业增收，亩产增收800元。240 户1135人，其中脱贫户19户 96 人，脱贫监测户 1 户 5 人。</t>
  </si>
  <si>
    <t>沙河村</t>
  </si>
  <si>
    <t>横山区产业发展类2023年度波罗镇小咀村粮食种植区高标准农田建设项目（农2023）</t>
  </si>
  <si>
    <t>项目总建设面积865亩，包含改造提升水田865亩
（1）疏浚排水沟降低盐碱、建过路涵管等865亩；
（2）种植水稻865亩。</t>
  </si>
  <si>
    <t>该项目产权归村集体所有，属于公益性资产，后期管护责任人为村书记，降低盐碱，助力产业增收，亩产增收800元。全村受益275户900人，其中脱贫户51户181人</t>
  </si>
  <si>
    <t>横山区产业发展类2023年度波罗镇高家沟村粮食种植区高标准农田建设项目（农2023）</t>
  </si>
  <si>
    <t>项目总建设面积1230亩，包含新增建设水田200亩、改造提升水田1030亩
（1）田块归并、疏浚排水沟降低盐碱、建过路涵管等200亩；   （2）疏浚排水沟降低盐碱、建过路涵管等1030亩；
（3）种植水稻1230亩。</t>
  </si>
  <si>
    <t>横山区产业发展类2023年度响水镇韭菜沟村粮食种植区高标准农田建设项目（农2023）</t>
  </si>
  <si>
    <t>项目总建设面积2715亩，包含新增建设水田1135亩、改造提升水田1580亩
（1）田块归并、疏浚排水沟降低盐碱、建过路涵管等1135亩；   （2）疏浚排水沟降低盐碱、建过路涵管等1580亩；
（3）种植水稻2715亩。</t>
  </si>
  <si>
    <t>该项目产权归村集体所有，属于公益性资产，后期管护责任人为村书记，降低盐碱，助力产业增收，亩产增收800元。全村受益352户1050人，其中脱贫户54户140人</t>
  </si>
  <si>
    <t>横山区产业发展类2023年度响水镇驼燕沟村粮食种植区高标准农田建设项目（农2023）</t>
  </si>
  <si>
    <t>项目总建设面积1285亩，包含新增建设水田65亩、改造提升水田1220亩
（1）田块归并、疏浚排水沟降低盐碱、建过路涵管等65亩；   （2）疏浚排水沟降低盐碱、建过路涵管等1220亩；
（3）种植水稻1285亩。</t>
  </si>
  <si>
    <t>该项目产权归村集体所有，属于公益性资产，后期管护责任人为村书记，降低盐碱，助力产业增收，亩产增收800元。全村受益270户1100人，其中脱贫户27户116人</t>
  </si>
  <si>
    <t>横山区产业发展类2023年度响水镇响水村粮食种植区高标准农田建设项目（农2023）</t>
  </si>
  <si>
    <t xml:space="preserve">项目总建设面积650亩，包含新增建设水田650亩
（1）田块归并、疏浚排水沟降低盐碱、建过路涵管等650亩；   （2）种植水稻650亩。
</t>
  </si>
  <si>
    <t>横山区产业发展类2023年度横山区粮食种植区高标准农田建设项目管理费（农2023）</t>
  </si>
  <si>
    <t>20935亩高标准农田项目管理费</t>
  </si>
  <si>
    <t>该项目产权归村集体所有，属于公益性资产，后期管护责任人为村书记，降低盐碱，助力产业增收，亩产增收800元。全村受益4070户，其中脱贫户801户</t>
  </si>
  <si>
    <t>项目资金用于高标准农田项目管理费</t>
  </si>
  <si>
    <t>党岔镇韩石畔村农田改造项目</t>
  </si>
  <si>
    <t>无定河玉米种植区平整土地700亩其中（350亩需平整，350亩需垫地、垫底厚70公分），实现一组一田制，700亩农田配套节水灌溉设施，建设泵站两座、配套两座太阳能加压泵站2座，砖砸田间道路1500米，宽3米，厚12厘米</t>
  </si>
  <si>
    <t>该项目产权归村集体所有，属于公益性资产，管护责任人为村书记，项目实施以后，农业基础设施条件更加完善，全村受益349户1252人，其中脱贫户64户81人</t>
  </si>
  <si>
    <t>项目资金用于土方、砖方、水泵、软体水窖、光伏水泵、输水管线等</t>
  </si>
  <si>
    <t>附件</t>
  </si>
  <si>
    <t>横山区2023年度统筹整合财政涉农资金项目明细表（调入）</t>
  </si>
  <si>
    <t>财政资金 支持环节</t>
  </si>
  <si>
    <t>财政资金</t>
  </si>
  <si>
    <t>其它资金投入</t>
  </si>
  <si>
    <t>大类数量合计</t>
  </si>
  <si>
    <t>小类项目数量小计</t>
  </si>
  <si>
    <t>小项项目数量小计</t>
  </si>
  <si>
    <t>……</t>
  </si>
  <si>
    <r>
      <rPr>
        <sz val="10"/>
        <color theme="1"/>
        <rFont val="仿宋_GB2312"/>
        <charset val="134"/>
      </rPr>
      <t>⑥</t>
    </r>
    <r>
      <rPr>
        <sz val="10"/>
        <rFont val="仿宋_GB2312"/>
        <charset val="134"/>
      </rPr>
      <t>光伏电站建设</t>
    </r>
  </si>
  <si>
    <r>
      <rPr>
        <sz val="10"/>
        <color theme="1"/>
        <rFont val="仿宋_GB2312"/>
        <charset val="134"/>
      </rPr>
      <t>④</t>
    </r>
    <r>
      <rPr>
        <sz val="10"/>
        <rFont val="仿宋_GB2312"/>
        <charset val="134"/>
      </rPr>
      <t>品牌打造和展销平台</t>
    </r>
  </si>
  <si>
    <t>变压器、电线、水泵、软体水窖、光伏水泵、输水管线等</t>
  </si>
  <si>
    <t>土方、管网、蓄水池、水泵等</t>
  </si>
  <si>
    <r>
      <rPr>
        <sz val="10"/>
        <color theme="1"/>
        <rFont val="仿宋_GB2312"/>
        <charset val="134"/>
      </rPr>
      <t>②</t>
    </r>
    <r>
      <rPr>
        <sz val="10"/>
        <rFont val="仿宋_GB2312"/>
        <charset val="134"/>
      </rPr>
      <t>产业园（区）</t>
    </r>
  </si>
  <si>
    <t>1、脱贫劳动力（含监测对象跨省交通补助）</t>
  </si>
  <si>
    <t>2、脱贫劳动力（含监测对象跨县交通补助）</t>
  </si>
  <si>
    <t>劳动技能培训</t>
  </si>
  <si>
    <t>农民职业技能培训</t>
  </si>
  <si>
    <t>横山区村庄规划编制费</t>
  </si>
  <si>
    <t>用于村庄规划编制费用</t>
  </si>
  <si>
    <t>......</t>
  </si>
  <si>
    <t>项目管理费</t>
  </si>
  <si>
    <t xml:space="preserve">横山区石湾镇清水沟村2023年中央财政以工代赈项目
</t>
  </si>
  <si>
    <t>清水沟村修复水渠3000米，新建阐门16个、排水和土地治理等。</t>
  </si>
  <si>
    <t>修复水渠，新建阐门、排水和土地治理等。</t>
  </si>
  <si>
    <t>土方、砖方、水泵、软体水窖、光伏水泵、输水管线等</t>
  </si>
  <si>
    <t xml:space="preserve">党岔镇王家坬村2023年以工代赈项目
</t>
  </si>
  <si>
    <t>王家坬村平整路基并铺设砸砖道路12公里，宽3米，修建涵洞40米等工程。</t>
  </si>
  <si>
    <t>备注：单元格中类型填报时严格按照中央和省级涉农整合、衔接资金管理办法及指导意见规定的支持范围安排项目，省级重点帮扶镇、村依据《关于支持乡村振兴重点帮扶镇和重点帮扶村加快发展的若干措施》填报。</t>
  </si>
  <si>
    <t>横山区2023年度统筹整合财政涉农资金项目明细表（调出）</t>
  </si>
  <si>
    <t>魏家楼镇枣坪村排洪渠项目</t>
  </si>
  <si>
    <t>在杂粮种植区周围维修排洪渠500米、宽1.3米、深3.2米、下铺1.2米水管。</t>
  </si>
  <si>
    <t>该项目产权归村集体所有，属于公益性资产，管护责任人为村书记，保护耕地面积31亩，受益总人口67户225人，受益脱贫户22户71人.</t>
  </si>
  <si>
    <t>枣坪村</t>
  </si>
  <si>
    <t>财政局</t>
  </si>
  <si>
    <t>项目资金主要用于维修渠道和购买管道等费用</t>
  </si>
  <si>
    <t>赵石畔镇赵石畔村维修灌溉水渠项目</t>
  </si>
  <si>
    <t>在杂粮种植区周围维修灌溉水渠长1000米、宽2米、高1米。</t>
  </si>
  <si>
    <t>该项目产权归村集体所有，属于公益性资产，管护责任人为村书记，解决群众种地灌溉问题，增产增收，使44户156人农户受益，其中扶持带动脱贫户15户48人</t>
  </si>
  <si>
    <t>陈石畔村</t>
  </si>
  <si>
    <t>项目资金主要用于清理原水渠和新修水渠等费用</t>
  </si>
  <si>
    <t>党岔镇三皇庙村渠道砌护项目</t>
  </si>
  <si>
    <t>渠岸硬化长200米、宽3米、砌护高1米、安装铁护栏长200米、高1.2米。</t>
  </si>
  <si>
    <t>该项目产权归村集体所有，属于公益性资产，管护责任人为村书记，改善提升农户生产出行条件，提高群众生产出行效率，保护耕地面积55亩受益总人口43户158人，受益脱贫户9户17人</t>
  </si>
  <si>
    <t>三皇庙村</t>
  </si>
  <si>
    <t>项目资金主要用于购买砖、栏杆和硬化渠岸等费用</t>
  </si>
  <si>
    <t>雷龙湾镇沙郭梁村排洪渠项目</t>
  </si>
  <si>
    <t>在杂粮种植区周围维修排洪渠长1000米、宽1米、高1米。</t>
  </si>
  <si>
    <t>该项目产权归村集体所有，属于公益性资产，管护责任人为村书记，保护耕地面积45亩，受益总人口46户166人，受益脱贫户15户39人.</t>
  </si>
  <si>
    <t>沙郭梁村</t>
  </si>
  <si>
    <t>塔湾镇芦沟村新修排水沟项目</t>
  </si>
  <si>
    <t>在杂粮种植区周围新修排水沟长100米、宽1米、深1米</t>
  </si>
  <si>
    <t>该项目产权归村集体所有，属于公益性资产，管护责任人为村书记，改善提升农户生产出行条件，保障群众安全出行，保护耕地面积43亩，受益总人口62户214人，受益脱贫户20户64人</t>
  </si>
  <si>
    <t>2023年高镇冯家峁村桥梁工程项目</t>
  </si>
  <si>
    <t>后沟组建钢砼板桥1座，长20m，宽5.5m，高12m；
阳山组新建钢砼板桥1座，长15m，宽4.5m，高3m</t>
  </si>
  <si>
    <t>该项目产权归村集体所有，属于公益性资产，管护责任人为村书记，项目建成后，远志加工厂和社区服务中心及徐山小组村民进出道路得到了极大改善，使中药材远志运输更加便捷，也改善了群众出行的安全问题，从而提高加工厂效益，使其增收，全村受益77户267人，其中脱贫户28户83人</t>
  </si>
  <si>
    <t>硬化道路长700m、宽4.5m、厚18cm，混凝土排洪道长300米、宽1米、高1米</t>
  </si>
  <si>
    <t>该项目产权归村集体所有，属于公益性资产，管护责任人为村书记，项目建成后，使中药材远志运输更加便捷，也改善了群众出行的安全问题，从而提高加工厂效益，使其增收，全村受益77户267人，其中脱贫户28户83人</t>
  </si>
  <si>
    <t>项目资金主要用于土方、砼方等费用</t>
  </si>
  <si>
    <t>砖砸肖崖至陈家窑组道路4.69公里，宽3米，厚0.12米</t>
  </si>
  <si>
    <t>该项目产权归村集体所有，属于公益性资产，管护责任人为村书记，推广以工代赈方式实施，其中劳务报酬发放按照不低于投入该项目财政衔接资金15%的比例发放，改善提升农户生产出行条件，受益总人口121户365人，受益脱贫户34户87人</t>
  </si>
  <si>
    <t>该项目产权归村集体所有，属于公益性资产，管护责任人为村书记，改善提升农户生产出行条件，全村受益23户102人，受益脱贫户8户24人</t>
  </si>
  <si>
    <t>砖砸村组道路3公里，宽3米，厚0.12米</t>
  </si>
  <si>
    <t>该项目产权归村集体所有，属于公益性资产，管护责任人为村书记，推广以工代赈方式实施，其中劳务报酬发放按照不低于投入该项目财政衔接资金15%的比例发放，解决群众生产出行困难问题，全村受益92户388人，其中脱贫户33户106人</t>
  </si>
  <si>
    <t>赵石畔镇冯石畔村砖砸村组道路项目</t>
  </si>
  <si>
    <t>砖砸村组道路2公里，宽3米，厚0.12米</t>
  </si>
  <si>
    <t>该项目产权归村集体所有，属于公益性资产，管护责任人为村书记，推广以工代赈方式实施，其中劳务报酬发放按照不低于投入该项目财政衔接资金15%的比例发放，解决群众生产出行困难问题，全村受益82户317人，其中脱贫户30户78人</t>
  </si>
  <si>
    <t>冯石畔村</t>
  </si>
  <si>
    <t>高镇油坊头村维修加固漫水桥项目</t>
  </si>
  <si>
    <t>维修加固漫水桥1座，桥长18米，宽4米</t>
  </si>
  <si>
    <t>该项目产权归村集体所有，属于公益性资产，管护责任人为村书记，改善提升农户生产出行条件，提高群众生产出行效率，受益总人口58户228人，受益脱贫户20户60人</t>
  </si>
  <si>
    <t>油房头村</t>
  </si>
  <si>
    <t>城关街道办兴丰村帮畔项目</t>
  </si>
  <si>
    <t>石头帮畔长50米、高4米、宽1米</t>
  </si>
  <si>
    <t>该项目产权归村集体所有，属于公益性资产，管护责任人为村书记，改善提升农户生产出行条件，提高群众生产出行效率，受益总人口31户112人，受益脱贫户10户21人</t>
  </si>
  <si>
    <t>韩岔镇瓦高庄村新修漫水桥项目</t>
  </si>
  <si>
    <t>新修漫水桥1座，桥长13米，宽4米</t>
  </si>
  <si>
    <t>该项目产权归村集体所有，属于公益性资产，管护责任人为村书记，改善提升农户生产出行条件，提高群众生产出行效率，受益总人口53户167人，受益脱贫户18户51人</t>
  </si>
  <si>
    <t>瓦高庄村</t>
  </si>
  <si>
    <t>白界镇胡石窑村帮畔项目</t>
  </si>
  <si>
    <t>砖帮畔280米、均高5米、宽0.6米</t>
  </si>
  <si>
    <t>该项目产权归村集体所有，属于公益性资产，管护责任人为村书记，改善提升农户生产出行条件，保障群众安全出行，受益总人口22户79人，受益脱贫户7户13人</t>
  </si>
  <si>
    <t>殿市镇吴岔村帮畔排水项目</t>
  </si>
  <si>
    <t>砖帮畔20米、宽1米、高2米、边沟排水20米、宽0.3米、高0.24米</t>
  </si>
  <si>
    <t>该项目产权归村集体所有，属于公益性资产，管护责任人为村书记，改善提升农户生产出行条件，保障群众安全出行，受益总人口64户217人，受益脱贫户21户47人</t>
  </si>
  <si>
    <t>吴岔村</t>
  </si>
  <si>
    <t>党岔镇北庄村新修漫水桥项目</t>
  </si>
  <si>
    <t>该项目产权归村集体所有，属于公益性资产，管护责任人为村书记，改善提升农户生产出行条件，提高群众生产出行效率，受益总人口98户346人，受益脱贫户33户105人</t>
  </si>
  <si>
    <t>北庄村</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</si>
</sst>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45">
    <font>
      <sz val="12"/>
      <name val="宋体"/>
      <charset val="134"/>
    </font>
    <font>
      <b/>
      <sz val="12"/>
      <name val="宋体"/>
      <charset val="134"/>
    </font>
    <font>
      <sz val="10"/>
      <name val="黑体"/>
      <charset val="134"/>
    </font>
    <font>
      <sz val="12"/>
      <name val="黑体"/>
      <charset val="134"/>
    </font>
    <font>
      <sz val="18"/>
      <name val="方正小标宋简体"/>
      <charset val="134"/>
    </font>
    <font>
      <sz val="10"/>
      <name val="仿宋_GB2312"/>
      <charset val="134"/>
    </font>
    <font>
      <sz val="10"/>
      <name val="宋体"/>
      <charset val="134"/>
    </font>
    <font>
      <sz val="10"/>
      <color theme="1"/>
      <name val="黑体"/>
      <charset val="134"/>
    </font>
    <font>
      <b/>
      <sz val="10"/>
      <name val="仿宋"/>
      <charset val="134"/>
    </font>
    <font>
      <b/>
      <sz val="10"/>
      <color theme="1"/>
      <name val="仿宋_GB2312"/>
      <charset val="134"/>
    </font>
    <font>
      <sz val="10"/>
      <color theme="1"/>
      <name val="仿宋_GB2312"/>
      <charset val="134"/>
    </font>
    <font>
      <sz val="10"/>
      <name val="仿宋"/>
      <charset val="134"/>
    </font>
    <font>
      <sz val="10"/>
      <color rgb="FFFF0000"/>
      <name val="宋体"/>
      <charset val="134"/>
    </font>
    <font>
      <sz val="10"/>
      <color theme="1"/>
      <name val="宋体"/>
      <charset val="134"/>
    </font>
    <font>
      <b/>
      <sz val="14"/>
      <name val="仿宋_GB2312"/>
      <charset val="134"/>
    </font>
    <font>
      <sz val="10"/>
      <name val="宋体"/>
      <charset val="134"/>
      <scheme val="minor"/>
    </font>
    <font>
      <sz val="10"/>
      <color theme="1"/>
      <name val="宋体"/>
      <charset val="134"/>
      <scheme val="minor"/>
    </font>
    <font>
      <sz val="10"/>
      <color indexed="8"/>
      <name val="宋体"/>
      <charset val="134"/>
      <scheme val="minor"/>
    </font>
    <font>
      <sz val="22"/>
      <name val="方正小标宋简体"/>
      <charset val="134"/>
    </font>
    <font>
      <sz val="10"/>
      <color rgb="FF000000"/>
      <name val="宋体"/>
      <charset val="134"/>
      <scheme val="minor"/>
    </font>
    <font>
      <sz val="10"/>
      <name val="宋体"/>
      <charset val="0"/>
      <scheme val="minor"/>
    </font>
    <font>
      <sz val="10"/>
      <color rgb="FFFF0000"/>
      <name val="宋体"/>
      <charset val="134"/>
      <scheme val="minor"/>
    </font>
    <font>
      <sz val="10"/>
      <name val="宋体"/>
      <charset val="1"/>
      <scheme val="minor"/>
    </font>
    <font>
      <b/>
      <sz val="18"/>
      <color theme="1"/>
      <name val="宋体"/>
      <charset val="134"/>
    </font>
    <font>
      <b/>
      <sz val="10"/>
      <color theme="1"/>
      <name val="宋体"/>
      <charset val="134"/>
    </font>
    <font>
      <sz val="10"/>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
        <bgColor indexed="64"/>
      </patternFill>
    </fill>
    <fill>
      <patternFill patternType="solid">
        <fgColor rgb="FFA9D08E"/>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8"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9" borderId="21" applyNumberFormat="0" applyAlignment="0" applyProtection="0">
      <alignment vertical="center"/>
    </xf>
    <xf numFmtId="0" fontId="35" fillId="10" borderId="22" applyNumberFormat="0" applyAlignment="0" applyProtection="0">
      <alignment vertical="center"/>
    </xf>
    <xf numFmtId="0" fontId="36" fillId="10" borderId="21" applyNumberFormat="0" applyAlignment="0" applyProtection="0">
      <alignment vertical="center"/>
    </xf>
    <xf numFmtId="0" fontId="37" fillId="11"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3" fillId="37" borderId="0" applyNumberFormat="0" applyBorder="0" applyAlignment="0" applyProtection="0">
      <alignment vertical="center"/>
    </xf>
    <xf numFmtId="0" fontId="44" fillId="0" borderId="0">
      <alignment vertical="center"/>
    </xf>
    <xf numFmtId="0" fontId="44" fillId="0" borderId="0">
      <alignment vertical="center"/>
    </xf>
    <xf numFmtId="0" fontId="0" fillId="0" borderId="0">
      <alignment vertical="center"/>
    </xf>
    <xf numFmtId="0" fontId="44" fillId="0" borderId="0">
      <alignment vertical="center"/>
    </xf>
  </cellStyleXfs>
  <cellXfs count="245">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Fill="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center"/>
    </xf>
    <xf numFmtId="0" fontId="0" fillId="0" borderId="0" xfId="0" applyFont="1" applyFill="1" applyBorder="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8" fillId="3" borderId="2" xfId="0" applyFont="1" applyFill="1" applyBorder="1" applyAlignment="1">
      <alignment vertical="center" wrapText="1"/>
    </xf>
    <xf numFmtId="49" fontId="9" fillId="4" borderId="2" xfId="0"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8" fillId="4" borderId="2" xfId="0" applyFont="1" applyFill="1" applyBorder="1" applyAlignment="1">
      <alignment vertical="center" wrapText="1"/>
    </xf>
    <xf numFmtId="49" fontId="10" fillId="5" borderId="2" xfId="0" applyNumberFormat="1" applyFont="1" applyFill="1" applyBorder="1" applyAlignment="1">
      <alignment horizontal="left" vertical="center" wrapText="1"/>
    </xf>
    <xf numFmtId="0" fontId="6" fillId="5" borderId="2" xfId="0" applyFont="1" applyFill="1" applyBorder="1" applyAlignment="1">
      <alignment horizontal="center" vertical="center"/>
    </xf>
    <xf numFmtId="0" fontId="11" fillId="5" borderId="2" xfId="0" applyFont="1" applyFill="1" applyBorder="1" applyAlignment="1">
      <alignment vertical="center"/>
    </xf>
    <xf numFmtId="0" fontId="6" fillId="5"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2" xfId="0" applyFont="1" applyFill="1" applyBorder="1" applyAlignment="1">
      <alignment vertical="center"/>
    </xf>
    <xf numFmtId="0" fontId="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11" fillId="4" borderId="2" xfId="0" applyFont="1" applyFill="1" applyBorder="1" applyAlignment="1">
      <alignment vertical="center"/>
    </xf>
    <xf numFmtId="0" fontId="13"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1" fillId="4" borderId="2" xfId="0" applyFont="1" applyFill="1" applyBorder="1" applyAlignment="1">
      <alignment vertical="center" wrapText="1"/>
    </xf>
    <xf numFmtId="0" fontId="0" fillId="2" borderId="2" xfId="0" applyFont="1" applyFill="1" applyBorder="1" applyAlignment="1">
      <alignment horizontal="center" vertical="center"/>
    </xf>
    <xf numFmtId="0" fontId="1" fillId="3" borderId="2" xfId="0" applyFont="1" applyFill="1" applyBorder="1" applyAlignment="1">
      <alignment vertical="center" wrapText="1"/>
    </xf>
    <xf numFmtId="0" fontId="1" fillId="4" borderId="2" xfId="0" applyFont="1" applyFill="1" applyBorder="1" applyAlignment="1">
      <alignment vertical="center" wrapText="1"/>
    </xf>
    <xf numFmtId="0" fontId="0" fillId="5" borderId="2" xfId="0" applyFill="1" applyBorder="1" applyAlignment="1">
      <alignment vertical="center"/>
    </xf>
    <xf numFmtId="0" fontId="0" fillId="0" borderId="2" xfId="0" applyFill="1" applyBorder="1" applyAlignment="1">
      <alignment vertical="center"/>
    </xf>
    <xf numFmtId="0" fontId="0" fillId="4" borderId="2" xfId="0" applyFill="1" applyBorder="1" applyAlignment="1">
      <alignment vertical="center"/>
    </xf>
    <xf numFmtId="0" fontId="13" fillId="0" borderId="2" xfId="0" applyFont="1" applyFill="1" applyBorder="1" applyAlignment="1">
      <alignment horizontal="center" vertical="center"/>
    </xf>
    <xf numFmtId="0" fontId="0" fillId="4" borderId="2" xfId="0" applyFill="1" applyBorder="1" applyAlignment="1">
      <alignment vertical="center" wrapText="1"/>
    </xf>
    <xf numFmtId="0" fontId="0" fillId="0" borderId="5" xfId="0" applyFont="1" applyFill="1" applyBorder="1" applyAlignment="1"/>
    <xf numFmtId="0" fontId="0" fillId="0" borderId="5" xfId="0" applyFont="1" applyFill="1" applyBorder="1" applyAlignment="1">
      <alignment horizontal="center"/>
    </xf>
    <xf numFmtId="0" fontId="2" fillId="0" borderId="1" xfId="51"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51"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1" applyNumberFormat="1" applyFont="1" applyFill="1" applyBorder="1" applyAlignment="1">
      <alignment horizontal="center" vertical="center" wrapText="1"/>
    </xf>
    <xf numFmtId="0" fontId="0" fillId="2" borderId="2" xfId="0" applyFont="1" applyFill="1" applyBorder="1" applyAlignment="1">
      <alignment vertical="center"/>
    </xf>
    <xf numFmtId="0" fontId="11" fillId="5" borderId="2" xfId="0" applyFont="1" applyFill="1" applyBorder="1" applyAlignment="1">
      <alignment vertical="center" wrapText="1"/>
    </xf>
    <xf numFmtId="0" fontId="12" fillId="0" borderId="2" xfId="0" applyFont="1" applyFill="1" applyBorder="1" applyAlignment="1">
      <alignment horizontal="center" vertical="center"/>
    </xf>
    <xf numFmtId="0" fontId="10" fillId="6" borderId="2" xfId="0" applyNumberFormat="1" applyFont="1" applyFill="1" applyBorder="1" applyAlignment="1">
      <alignment horizontal="left" vertical="center" wrapText="1"/>
    </xf>
    <xf numFmtId="0" fontId="12" fillId="6" borderId="2" xfId="0" applyFont="1" applyFill="1" applyBorder="1" applyAlignment="1">
      <alignment horizontal="center" vertical="center"/>
    </xf>
    <xf numFmtId="0" fontId="11" fillId="6" borderId="2" xfId="0" applyFont="1" applyFill="1" applyBorder="1" applyAlignment="1">
      <alignment vertical="center"/>
    </xf>
    <xf numFmtId="0" fontId="6" fillId="6"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1" fillId="3" borderId="2" xfId="0" applyFont="1" applyFill="1" applyBorder="1" applyAlignment="1">
      <alignment vertical="center" wrapText="1"/>
    </xf>
    <xf numFmtId="0" fontId="11" fillId="5"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6" borderId="2" xfId="0" applyFill="1" applyBorder="1" applyAlignment="1">
      <alignment vertical="center"/>
    </xf>
    <xf numFmtId="0" fontId="0" fillId="3" borderId="2" xfId="0" applyFill="1" applyBorder="1" applyAlignment="1">
      <alignment vertical="center" wrapText="1"/>
    </xf>
    <xf numFmtId="0" fontId="0" fillId="5" borderId="2" xfId="0" applyFill="1" applyBorder="1" applyAlignment="1">
      <alignment horizontal="center" vertical="center" wrapText="1"/>
    </xf>
    <xf numFmtId="0" fontId="0" fillId="4" borderId="2" xfId="0" applyFill="1" applyBorder="1" applyAlignment="1">
      <alignment horizontal="center" vertical="center" wrapText="1"/>
    </xf>
    <xf numFmtId="0" fontId="1" fillId="5" borderId="2" xfId="0" applyFont="1" applyFill="1" applyBorder="1" applyAlignment="1">
      <alignment horizontal="center" vertical="center" wrapText="1"/>
    </xf>
    <xf numFmtId="0" fontId="13" fillId="0" borderId="2" xfId="5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0" fontId="0" fillId="3" borderId="2" xfId="0"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vertic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0" fillId="0" borderId="2" xfId="0" applyFont="1" applyFill="1" applyBorder="1" applyAlignment="1">
      <alignment horizontal="center" vertical="center" wrapText="1"/>
    </xf>
    <xf numFmtId="0" fontId="6" fillId="4" borderId="2" xfId="0" applyFont="1" applyFill="1" applyBorder="1" applyAlignment="1">
      <alignment vertical="center" wrapText="1"/>
    </xf>
    <xf numFmtId="0" fontId="14" fillId="0" borderId="0" xfId="0" applyFont="1" applyFill="1" applyBorder="1" applyAlignment="1">
      <alignment horizontal="left" vertical="center" wrapText="1"/>
    </xf>
    <xf numFmtId="0" fontId="15" fillId="0" borderId="2" xfId="51" applyFont="1" applyFill="1" applyBorder="1" applyAlignment="1">
      <alignment horizontal="center" vertical="center" wrapText="1"/>
    </xf>
    <xf numFmtId="0" fontId="16" fillId="0" borderId="2" xfId="51"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51"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0" fontId="15" fillId="0" borderId="2" xfId="51" applyFont="1" applyFill="1" applyBorder="1" applyAlignment="1">
      <alignment horizontal="left" vertical="center" wrapText="1"/>
    </xf>
    <xf numFmtId="0" fontId="15" fillId="0" borderId="2" xfId="0" applyFont="1" applyFill="1" applyBorder="1" applyAlignment="1" applyProtection="1">
      <alignment horizontal="center" vertical="center" wrapText="1"/>
    </xf>
    <xf numFmtId="0" fontId="16" fillId="0" borderId="2" xfId="0" applyFont="1" applyFill="1" applyBorder="1" applyAlignment="1">
      <alignment horizontal="center" vertical="center"/>
    </xf>
    <xf numFmtId="49" fontId="15" fillId="0" borderId="2" xfId="51"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2" xfId="52"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vertical="center"/>
    </xf>
    <xf numFmtId="49" fontId="16"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14" fontId="15" fillId="0" borderId="2" xfId="0" applyNumberFormat="1" applyFont="1" applyFill="1" applyBorder="1" applyAlignment="1">
      <alignment horizontal="left" vertical="center" wrapText="1"/>
    </xf>
    <xf numFmtId="0" fontId="15" fillId="7"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center" vertical="center"/>
    </xf>
    <xf numFmtId="49" fontId="15" fillId="0" borderId="2" xfId="0" applyNumberFormat="1"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left" vertical="center"/>
    </xf>
    <xf numFmtId="0" fontId="15" fillId="0" borderId="0" xfId="0" applyFont="1" applyFill="1">
      <alignment vertical="center"/>
    </xf>
    <xf numFmtId="0" fontId="15" fillId="0" borderId="0" xfId="0" applyFont="1" applyFill="1" applyAlignment="1">
      <alignment horizontal="center" vertical="center"/>
    </xf>
    <xf numFmtId="0" fontId="3" fillId="0" borderId="0" xfId="0" applyFon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vertical="center" wrapText="1"/>
    </xf>
    <xf numFmtId="0" fontId="18" fillId="0" borderId="0" xfId="0" applyFont="1" applyFill="1" applyAlignment="1">
      <alignment horizontal="center" vertical="center" wrapText="1"/>
    </xf>
    <xf numFmtId="0" fontId="18" fillId="0" borderId="0" xfId="0" applyFont="1" applyFill="1" applyAlignment="1">
      <alignment horizontal="left" vertical="center"/>
    </xf>
    <xf numFmtId="0" fontId="18"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15" fillId="3" borderId="2" xfId="0" applyFont="1" applyFill="1" applyBorder="1" applyAlignment="1">
      <alignment vertical="center" wrapText="1"/>
    </xf>
    <xf numFmtId="49" fontId="16" fillId="4" borderId="2" xfId="0" applyNumberFormat="1"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2" xfId="0" applyFont="1" applyFill="1" applyBorder="1" applyAlignment="1">
      <alignment vertical="center" wrapText="1"/>
    </xf>
    <xf numFmtId="49" fontId="16" fillId="5" borderId="2" xfId="0" applyNumberFormat="1" applyFont="1" applyFill="1" applyBorder="1" applyAlignment="1">
      <alignment horizontal="left" vertical="center" wrapText="1"/>
    </xf>
    <xf numFmtId="0" fontId="15" fillId="5" borderId="2" xfId="0" applyFont="1" applyFill="1" applyBorder="1" applyAlignment="1">
      <alignment horizontal="left" vertical="center"/>
    </xf>
    <xf numFmtId="0" fontId="15" fillId="5" borderId="2" xfId="0" applyFont="1" applyFill="1" applyBorder="1" applyAlignment="1">
      <alignment horizontal="center" vertical="center" wrapText="1"/>
    </xf>
    <xf numFmtId="0" fontId="15" fillId="5" borderId="2" xfId="0" applyFont="1" applyFill="1" applyBorder="1">
      <alignment vertical="center"/>
    </xf>
    <xf numFmtId="0" fontId="16" fillId="7"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0" fontId="16" fillId="7" borderId="2" xfId="51" applyFont="1" applyFill="1" applyBorder="1" applyAlignment="1">
      <alignment horizontal="center" vertical="center" wrapText="1"/>
    </xf>
    <xf numFmtId="176" fontId="16" fillId="7" borderId="2" xfId="0" applyNumberFormat="1" applyFont="1" applyFill="1" applyBorder="1" applyAlignment="1">
      <alignment horizontal="center" vertical="center" wrapText="1"/>
    </xf>
    <xf numFmtId="0" fontId="15" fillId="7" borderId="2" xfId="51" applyFont="1" applyFill="1" applyBorder="1" applyAlignment="1">
      <alignment horizontal="center" vertical="center" wrapText="1"/>
    </xf>
    <xf numFmtId="0" fontId="15" fillId="7" borderId="2" xfId="0" applyFont="1" applyFill="1" applyBorder="1" applyAlignment="1" applyProtection="1">
      <alignment horizontal="center" vertical="center" wrapText="1"/>
    </xf>
    <xf numFmtId="0" fontId="19" fillId="7" borderId="2" xfId="0" applyFont="1" applyFill="1" applyBorder="1" applyAlignment="1">
      <alignment horizontal="center" vertical="center" wrapText="1"/>
    </xf>
    <xf numFmtId="49" fontId="19" fillId="7" borderId="2" xfId="0" applyNumberFormat="1" applyFont="1" applyFill="1" applyBorder="1" applyAlignment="1">
      <alignment horizontal="center" vertical="center" wrapText="1"/>
    </xf>
    <xf numFmtId="0" fontId="15" fillId="7" borderId="2" xfId="52" applyFont="1" applyFill="1" applyBorder="1" applyAlignment="1" applyProtection="1">
      <alignment horizontal="center" vertical="center" wrapText="1"/>
    </xf>
    <xf numFmtId="49" fontId="16" fillId="5" borderId="2" xfId="0" applyNumberFormat="1"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0" fontId="17" fillId="0" borderId="2" xfId="51" applyFont="1" applyFill="1" applyBorder="1" applyAlignment="1">
      <alignment horizontal="center" vertical="center" wrapText="1"/>
    </xf>
    <xf numFmtId="0" fontId="19" fillId="7" borderId="2" xfId="52" applyFont="1" applyFill="1" applyBorder="1" applyAlignment="1" applyProtection="1">
      <alignment horizontal="center" vertical="center" wrapText="1"/>
    </xf>
    <xf numFmtId="0" fontId="17" fillId="7" borderId="2" xfId="51" applyFont="1" applyFill="1" applyBorder="1" applyAlignment="1">
      <alignment horizontal="center" vertical="center" wrapText="1"/>
    </xf>
    <xf numFmtId="0" fontId="15" fillId="7"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0" fontId="15" fillId="5" borderId="2" xfId="0" applyFont="1" applyFill="1" applyBorder="1" applyAlignment="1">
      <alignment horizontal="center" vertical="center"/>
    </xf>
    <xf numFmtId="0" fontId="16" fillId="7" borderId="2" xfId="51" applyNumberFormat="1" applyFont="1" applyFill="1" applyBorder="1" applyAlignment="1">
      <alignment horizontal="center" vertical="center" wrapText="1"/>
    </xf>
    <xf numFmtId="49" fontId="15" fillId="7" borderId="2" xfId="51" applyNumberFormat="1" applyFont="1" applyFill="1" applyBorder="1" applyAlignment="1">
      <alignment horizontal="center" vertical="center" wrapText="1"/>
    </xf>
    <xf numFmtId="49" fontId="15" fillId="7" borderId="2" xfId="52" applyNumberFormat="1" applyFont="1" applyFill="1" applyBorder="1" applyAlignment="1" applyProtection="1">
      <alignment horizontal="center" vertical="center" wrapText="1"/>
    </xf>
    <xf numFmtId="0" fontId="20" fillId="7" borderId="9"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5" fillId="2" borderId="2" xfId="0" applyFont="1" applyFill="1" applyBorder="1" applyAlignment="1">
      <alignment vertical="center" wrapText="1"/>
    </xf>
    <xf numFmtId="0" fontId="15" fillId="5" borderId="2" xfId="0" applyFont="1" applyFill="1" applyBorder="1" applyAlignment="1">
      <alignment vertical="center" wrapText="1"/>
    </xf>
    <xf numFmtId="49" fontId="15" fillId="7" borderId="2" xfId="0" applyNumberFormat="1" applyFont="1" applyFill="1" applyBorder="1" applyAlignment="1" applyProtection="1">
      <alignment horizontal="center" vertical="center" wrapText="1"/>
    </xf>
    <xf numFmtId="49" fontId="16" fillId="7" borderId="2" xfId="51"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49" fontId="16" fillId="7" borderId="9"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5" fillId="2" borderId="2" xfId="0" applyFont="1" applyFill="1" applyBorder="1">
      <alignment vertical="center"/>
    </xf>
    <xf numFmtId="0" fontId="15" fillId="7" borderId="2" xfId="0" applyNumberFormat="1" applyFont="1" applyFill="1" applyBorder="1" applyAlignment="1" applyProtection="1">
      <alignment horizontal="center" vertical="center" wrapText="1"/>
      <protection locked="0"/>
    </xf>
    <xf numFmtId="0" fontId="16" fillId="6" borderId="2" xfId="0" applyNumberFormat="1" applyFont="1" applyFill="1" applyBorder="1" applyAlignment="1">
      <alignment horizontal="center" vertical="center" wrapText="1"/>
    </xf>
    <xf numFmtId="0" fontId="21" fillId="6"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xf>
    <xf numFmtId="0" fontId="15" fillId="7" borderId="2" xfId="49" applyFont="1" applyFill="1" applyBorder="1" applyAlignment="1">
      <alignment horizontal="center" vertical="center" wrapText="1"/>
    </xf>
    <xf numFmtId="49" fontId="19" fillId="7" borderId="2" xfId="52" applyNumberFormat="1" applyFont="1" applyFill="1" applyBorder="1" applyAlignment="1" applyProtection="1">
      <alignment horizontal="center" vertical="center" wrapText="1"/>
    </xf>
    <xf numFmtId="49" fontId="15" fillId="7" borderId="0" xfId="0" applyNumberFormat="1" applyFont="1" applyFill="1" applyAlignment="1">
      <alignment horizontal="center" vertical="center" wrapText="1"/>
    </xf>
    <xf numFmtId="49" fontId="15" fillId="5" borderId="2"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49" fontId="22" fillId="7" borderId="2" xfId="0" applyNumberFormat="1" applyFont="1" applyFill="1" applyBorder="1" applyAlignment="1">
      <alignment horizontal="center" vertical="center" wrapText="1"/>
    </xf>
    <xf numFmtId="14" fontId="15" fillId="7" borderId="2" xfId="0" applyNumberFormat="1" applyFont="1" applyFill="1" applyBorder="1" applyAlignment="1">
      <alignment horizontal="center" vertical="center" wrapText="1"/>
    </xf>
    <xf numFmtId="0" fontId="16" fillId="7" borderId="4" xfId="0" applyFont="1" applyFill="1" applyBorder="1" applyAlignment="1">
      <alignment horizontal="center" vertical="center" wrapText="1"/>
    </xf>
    <xf numFmtId="49" fontId="16" fillId="7" borderId="4" xfId="0" applyNumberFormat="1" applyFont="1" applyFill="1" applyBorder="1" applyAlignment="1">
      <alignment horizontal="center" vertical="center" wrapText="1"/>
    </xf>
    <xf numFmtId="0" fontId="15" fillId="7" borderId="8" xfId="0" applyFont="1" applyFill="1" applyBorder="1" applyAlignment="1">
      <alignment horizontal="center" vertical="center" wrapText="1"/>
    </xf>
    <xf numFmtId="0" fontId="13" fillId="0" borderId="0" xfId="50" applyFont="1" applyFill="1" applyBorder="1" applyAlignment="1" applyProtection="1">
      <alignment horizontal="left" vertical="center"/>
      <protection locked="0"/>
    </xf>
    <xf numFmtId="0" fontId="13" fillId="0" borderId="0" xfId="50" applyFont="1" applyFill="1" applyBorder="1" applyAlignment="1" applyProtection="1">
      <alignment horizontal="center" vertical="center"/>
      <protection locked="0"/>
    </xf>
    <xf numFmtId="0" fontId="13" fillId="0" borderId="0" xfId="50" applyFont="1" applyFill="1" applyBorder="1" applyAlignment="1" applyProtection="1">
      <alignment vertical="center"/>
      <protection locked="0"/>
    </xf>
    <xf numFmtId="0" fontId="23" fillId="0" borderId="0" xfId="50" applyFont="1" applyFill="1" applyBorder="1" applyAlignment="1" applyProtection="1">
      <alignment horizontal="center" vertical="center"/>
      <protection locked="0"/>
    </xf>
    <xf numFmtId="0" fontId="24" fillId="0" borderId="9" xfId="50" applyFont="1" applyFill="1" applyBorder="1" applyAlignment="1" applyProtection="1">
      <alignment horizontal="center" vertical="center"/>
      <protection locked="0"/>
    </xf>
    <xf numFmtId="0" fontId="24" fillId="0" borderId="10" xfId="50" applyFont="1" applyFill="1" applyBorder="1" applyAlignment="1" applyProtection="1">
      <alignment horizontal="center" vertical="center"/>
      <protection locked="0"/>
    </xf>
    <xf numFmtId="0" fontId="24" fillId="0" borderId="9" xfId="50" applyFont="1" applyFill="1" applyBorder="1" applyAlignment="1" applyProtection="1">
      <alignment horizontal="center" vertical="center" wrapText="1"/>
      <protection locked="0"/>
    </xf>
    <xf numFmtId="0" fontId="24" fillId="0" borderId="11" xfId="50" applyFont="1" applyFill="1" applyBorder="1" applyAlignment="1" applyProtection="1">
      <alignment horizontal="center" vertical="center" wrapText="1"/>
      <protection locked="0"/>
    </xf>
    <xf numFmtId="0" fontId="24" fillId="0" borderId="12" xfId="50" applyFont="1" applyFill="1" applyBorder="1" applyAlignment="1" applyProtection="1">
      <alignment horizontal="center" vertical="center" wrapText="1"/>
      <protection locked="0"/>
    </xf>
    <xf numFmtId="0" fontId="24" fillId="0" borderId="13" xfId="50" applyFont="1" applyFill="1" applyBorder="1" applyAlignment="1" applyProtection="1">
      <alignment horizontal="center" vertical="center"/>
      <protection locked="0"/>
    </xf>
    <xf numFmtId="0" fontId="24" fillId="0" borderId="10" xfId="50" applyFont="1" applyFill="1" applyBorder="1" applyAlignment="1" applyProtection="1">
      <alignment horizontal="center" vertical="center" wrapText="1"/>
      <protection locked="0"/>
    </xf>
    <xf numFmtId="0" fontId="24" fillId="0" borderId="9" xfId="50" applyFont="1" applyFill="1" applyBorder="1" applyAlignment="1">
      <alignment horizontal="center" vertical="center"/>
    </xf>
    <xf numFmtId="0" fontId="24" fillId="0" borderId="11" xfId="50" applyFont="1" applyFill="1" applyBorder="1" applyAlignment="1">
      <alignment horizontal="left" vertical="center" wrapText="1"/>
    </xf>
    <xf numFmtId="177" fontId="24" fillId="0" borderId="2" xfId="50" applyNumberFormat="1" applyFont="1" applyFill="1" applyBorder="1" applyAlignment="1">
      <alignment horizontal="center" vertical="center"/>
    </xf>
    <xf numFmtId="0" fontId="24" fillId="0" borderId="2" xfId="50" applyFont="1" applyFill="1" applyBorder="1" applyAlignment="1">
      <alignment vertical="center" wrapText="1"/>
    </xf>
    <xf numFmtId="0" fontId="13" fillId="0" borderId="9" xfId="50" applyFont="1" applyFill="1" applyBorder="1" applyAlignment="1">
      <alignment horizontal="center" vertical="center"/>
    </xf>
    <xf numFmtId="0" fontId="13" fillId="0" borderId="2" xfId="52" applyFont="1" applyFill="1" applyBorder="1" applyAlignment="1">
      <alignment horizontal="left" vertical="center" wrapText="1"/>
    </xf>
    <xf numFmtId="177" fontId="13" fillId="0" borderId="2" xfId="50" applyNumberFormat="1" applyFont="1" applyFill="1" applyBorder="1" applyAlignment="1">
      <alignment horizontal="center" vertical="center"/>
    </xf>
    <xf numFmtId="0" fontId="13" fillId="0" borderId="2" xfId="50" applyFont="1" applyFill="1" applyBorder="1" applyAlignment="1">
      <alignment vertical="center" wrapText="1"/>
    </xf>
    <xf numFmtId="177" fontId="25" fillId="0" borderId="2" xfId="50" applyNumberFormat="1" applyFont="1" applyFill="1" applyBorder="1" applyAlignment="1">
      <alignment horizontal="center" vertical="center"/>
    </xf>
    <xf numFmtId="0" fontId="13" fillId="0" borderId="1" xfId="52" applyFont="1" applyFill="1" applyBorder="1" applyAlignment="1">
      <alignment horizontal="left" vertical="center" wrapText="1"/>
    </xf>
    <xf numFmtId="0" fontId="13" fillId="0" borderId="1" xfId="50" applyFont="1" applyFill="1" applyBorder="1" applyAlignment="1">
      <alignment vertical="center" wrapText="1"/>
    </xf>
    <xf numFmtId="0" fontId="24" fillId="0" borderId="2" xfId="50" applyFont="1" applyFill="1" applyBorder="1" applyAlignment="1">
      <alignment horizontal="center" vertical="center"/>
    </xf>
    <xf numFmtId="0" fontId="24" fillId="0" borderId="2" xfId="50" applyFont="1" applyFill="1" applyBorder="1" applyAlignment="1">
      <alignment horizontal="left" vertical="center" wrapText="1"/>
    </xf>
    <xf numFmtId="0" fontId="13" fillId="0" borderId="2" xfId="50" applyFont="1" applyFill="1" applyBorder="1" applyAlignment="1">
      <alignment horizontal="center" vertical="center"/>
    </xf>
    <xf numFmtId="0" fontId="13" fillId="0" borderId="2" xfId="0" applyFont="1" applyFill="1" applyBorder="1" applyAlignment="1">
      <alignment horizontal="left" vertical="center" wrapText="1"/>
    </xf>
    <xf numFmtId="0" fontId="24" fillId="0" borderId="14" xfId="50" applyFont="1" applyFill="1" applyBorder="1" applyAlignment="1">
      <alignment horizontal="center" vertical="center"/>
    </xf>
    <xf numFmtId="0" fontId="24" fillId="0" borderId="15" xfId="50" applyFont="1" applyFill="1" applyBorder="1" applyAlignment="1">
      <alignment horizontal="left" vertical="center" wrapText="1"/>
    </xf>
    <xf numFmtId="176" fontId="24" fillId="0" borderId="4" xfId="50" applyNumberFormat="1" applyFont="1" applyFill="1" applyBorder="1" applyAlignment="1">
      <alignment horizontal="center" vertical="center"/>
    </xf>
    <xf numFmtId="0" fontId="13" fillId="0" borderId="4" xfId="50" applyFont="1" applyFill="1" applyBorder="1" applyAlignment="1">
      <alignment vertical="center" wrapText="1"/>
    </xf>
    <xf numFmtId="0" fontId="24" fillId="0" borderId="2" xfId="50" applyFont="1" applyFill="1" applyBorder="1" applyAlignment="1">
      <alignment vertical="center"/>
    </xf>
    <xf numFmtId="0" fontId="13" fillId="0" borderId="16" xfId="50" applyFont="1" applyFill="1" applyBorder="1" applyAlignment="1">
      <alignment horizontal="left" vertical="center" wrapText="1"/>
    </xf>
    <xf numFmtId="176" fontId="13" fillId="0" borderId="4" xfId="50" applyNumberFormat="1" applyFont="1" applyFill="1" applyBorder="1" applyAlignment="1">
      <alignment horizontal="center" vertical="center"/>
    </xf>
    <xf numFmtId="0" fontId="24" fillId="0" borderId="12" xfId="50" applyFont="1" applyFill="1" applyBorder="1" applyAlignment="1">
      <alignment horizontal="left" vertical="center" wrapText="1"/>
    </xf>
    <xf numFmtId="0" fontId="13" fillId="0" borderId="12" xfId="50" applyFont="1" applyFill="1" applyBorder="1" applyAlignment="1">
      <alignment horizontal="left" vertical="center" wrapText="1"/>
    </xf>
    <xf numFmtId="0" fontId="24" fillId="0" borderId="13" xfId="50" applyFont="1" applyFill="1" applyBorder="1" applyAlignment="1">
      <alignment horizontal="center" vertical="center"/>
    </xf>
    <xf numFmtId="0" fontId="13" fillId="0" borderId="2" xfId="5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4" xfId="50"/>
    <cellStyle name="常规 3" xfId="51"/>
    <cellStyle name="常规 2" xfId="52"/>
  </cellStyles>
  <dxfs count="2">
    <dxf>
      <font>
        <b val="0"/>
        <i val="0"/>
        <strike val="0"/>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92D050"/>
      <color rgb="00A9D08E"/>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topLeftCell="A20" workbookViewId="0">
      <selection activeCell="G25" sqref="G25:G26"/>
    </sheetView>
  </sheetViews>
  <sheetFormatPr defaultColWidth="9" defaultRowHeight="14.25" outlineLevelCol="7"/>
  <cols>
    <col min="1" max="1" width="4.875" customWidth="1"/>
    <col min="2" max="2" width="20.625" customWidth="1"/>
    <col min="3" max="3" width="12.125" customWidth="1"/>
    <col min="4" max="4" width="9.375"/>
    <col min="7" max="7" width="9.375"/>
    <col min="8" max="8" width="7.125" customWidth="1"/>
  </cols>
  <sheetData>
    <row r="1" spans="1:8">
      <c r="A1" s="208" t="s">
        <v>0</v>
      </c>
      <c r="B1" s="208"/>
      <c r="C1" s="209"/>
      <c r="D1" s="209"/>
      <c r="E1" s="209"/>
      <c r="F1" s="209"/>
      <c r="G1" s="210"/>
      <c r="H1" s="210"/>
    </row>
    <row r="2" ht="22.5" spans="1:8">
      <c r="A2" s="211" t="s">
        <v>1</v>
      </c>
      <c r="B2" s="211"/>
      <c r="C2" s="211"/>
      <c r="D2" s="211"/>
      <c r="E2" s="211"/>
      <c r="F2" s="211"/>
      <c r="G2" s="211"/>
      <c r="H2" s="211"/>
    </row>
    <row r="3" spans="1:8">
      <c r="A3" s="212" t="s">
        <v>2</v>
      </c>
      <c r="B3" s="213" t="s">
        <v>3</v>
      </c>
      <c r="C3" s="214" t="s">
        <v>4</v>
      </c>
      <c r="D3" s="215" t="s">
        <v>5</v>
      </c>
      <c r="E3" s="216"/>
      <c r="F3" s="216"/>
      <c r="G3" s="216"/>
      <c r="H3" s="212" t="s">
        <v>6</v>
      </c>
    </row>
    <row r="4" ht="23" customHeight="1" spans="1:8">
      <c r="A4" s="212"/>
      <c r="B4" s="217"/>
      <c r="C4" s="218"/>
      <c r="D4" s="218" t="s">
        <v>7</v>
      </c>
      <c r="E4" s="218" t="s">
        <v>8</v>
      </c>
      <c r="F4" s="218" t="s">
        <v>9</v>
      </c>
      <c r="G4" s="213" t="s">
        <v>10</v>
      </c>
      <c r="H4" s="213"/>
    </row>
    <row r="5" spans="1:8">
      <c r="A5" s="219" t="s">
        <v>11</v>
      </c>
      <c r="B5" s="220" t="s">
        <v>12</v>
      </c>
      <c r="C5" s="221">
        <f>SUM(C6:C23)</f>
        <v>14009</v>
      </c>
      <c r="D5" s="221">
        <f>SUM(D6:D23)</f>
        <v>13260</v>
      </c>
      <c r="E5" s="221">
        <v>595</v>
      </c>
      <c r="F5" s="221">
        <v>506</v>
      </c>
      <c r="G5" s="221">
        <f>SUM(G6:G23)</f>
        <v>13349</v>
      </c>
      <c r="H5" s="222"/>
    </row>
    <row r="6" ht="36" spans="1:8">
      <c r="A6" s="223">
        <v>1</v>
      </c>
      <c r="B6" s="224" t="s">
        <v>13</v>
      </c>
      <c r="C6" s="225">
        <v>4835</v>
      </c>
      <c r="D6" s="225">
        <v>4240</v>
      </c>
      <c r="E6" s="225">
        <v>595</v>
      </c>
      <c r="F6" s="225"/>
      <c r="G6" s="225">
        <v>4835</v>
      </c>
      <c r="H6" s="226"/>
    </row>
    <row r="7" spans="1:8">
      <c r="A7" s="223">
        <v>2</v>
      </c>
      <c r="B7" s="224" t="s">
        <v>14</v>
      </c>
      <c r="C7" s="227">
        <v>4520</v>
      </c>
      <c r="D7" s="227">
        <v>4520</v>
      </c>
      <c r="E7" s="225"/>
      <c r="F7" s="225"/>
      <c r="G7" s="227">
        <v>4520</v>
      </c>
      <c r="H7" s="226"/>
    </row>
    <row r="8" ht="36" spans="1:8">
      <c r="A8" s="223">
        <v>3</v>
      </c>
      <c r="B8" s="224" t="s">
        <v>15</v>
      </c>
      <c r="C8" s="225"/>
      <c r="D8" s="225"/>
      <c r="E8" s="225"/>
      <c r="F8" s="225"/>
      <c r="G8" s="225"/>
      <c r="H8" s="226"/>
    </row>
    <row r="9" ht="24" spans="1:8">
      <c r="A9" s="223">
        <v>4</v>
      </c>
      <c r="B9" s="224" t="s">
        <v>16</v>
      </c>
      <c r="C9" s="225"/>
      <c r="D9" s="225"/>
      <c r="E9" s="225"/>
      <c r="F9" s="225"/>
      <c r="G9" s="225"/>
      <c r="H9" s="226"/>
    </row>
    <row r="10" ht="48" spans="1:8">
      <c r="A10" s="223">
        <v>5</v>
      </c>
      <c r="B10" s="224" t="s">
        <v>17</v>
      </c>
      <c r="C10" s="225"/>
      <c r="D10" s="225"/>
      <c r="E10" s="225"/>
      <c r="F10" s="225"/>
      <c r="G10" s="225"/>
      <c r="H10" s="226"/>
    </row>
    <row r="11" ht="48" spans="1:8">
      <c r="A11" s="223">
        <v>6</v>
      </c>
      <c r="B11" s="224" t="s">
        <v>18</v>
      </c>
      <c r="C11" s="225"/>
      <c r="D11" s="225"/>
      <c r="E11" s="225"/>
      <c r="F11" s="225"/>
      <c r="G11" s="225"/>
      <c r="H11" s="226"/>
    </row>
    <row r="12" ht="36" spans="1:8">
      <c r="A12" s="223">
        <v>7</v>
      </c>
      <c r="B12" s="224" t="s">
        <v>19</v>
      </c>
      <c r="C12" s="227">
        <v>4654</v>
      </c>
      <c r="D12" s="227">
        <v>4500</v>
      </c>
      <c r="E12" s="225"/>
      <c r="F12" s="225">
        <v>506</v>
      </c>
      <c r="G12" s="227">
        <v>3994</v>
      </c>
      <c r="H12" s="226"/>
    </row>
    <row r="13" spans="1:8">
      <c r="A13" s="223">
        <v>8</v>
      </c>
      <c r="B13" s="224" t="s">
        <v>20</v>
      </c>
      <c r="C13" s="225"/>
      <c r="D13" s="225"/>
      <c r="E13" s="225"/>
      <c r="F13" s="225"/>
      <c r="G13" s="226"/>
      <c r="H13" s="226"/>
    </row>
    <row r="14" ht="48" spans="1:8">
      <c r="A14" s="223">
        <v>9</v>
      </c>
      <c r="B14" s="224" t="s">
        <v>21</v>
      </c>
      <c r="C14" s="225"/>
      <c r="D14" s="225"/>
      <c r="E14" s="225"/>
      <c r="F14" s="225"/>
      <c r="G14" s="226"/>
      <c r="H14" s="226"/>
    </row>
    <row r="15" spans="1:8">
      <c r="A15" s="223">
        <v>10</v>
      </c>
      <c r="B15" s="224" t="s">
        <v>22</v>
      </c>
      <c r="C15" s="225"/>
      <c r="D15" s="225"/>
      <c r="E15" s="225"/>
      <c r="F15" s="225"/>
      <c r="G15" s="226"/>
      <c r="H15" s="226"/>
    </row>
    <row r="16" ht="36" spans="1:8">
      <c r="A16" s="223">
        <v>11</v>
      </c>
      <c r="B16" s="224" t="s">
        <v>23</v>
      </c>
      <c r="C16" s="225"/>
      <c r="D16" s="225"/>
      <c r="E16" s="225"/>
      <c r="F16" s="225"/>
      <c r="G16" s="226"/>
      <c r="H16" s="226"/>
    </row>
    <row r="17" spans="1:8">
      <c r="A17" s="223">
        <v>12</v>
      </c>
      <c r="B17" s="224" t="s">
        <v>24</v>
      </c>
      <c r="C17" s="225"/>
      <c r="D17" s="225"/>
      <c r="E17" s="225"/>
      <c r="F17" s="225"/>
      <c r="G17" s="226"/>
      <c r="H17" s="226"/>
    </row>
    <row r="18" ht="48" spans="1:8">
      <c r="A18" s="223">
        <v>13</v>
      </c>
      <c r="B18" s="224" t="s">
        <v>25</v>
      </c>
      <c r="C18" s="225"/>
      <c r="D18" s="225"/>
      <c r="E18" s="225"/>
      <c r="F18" s="225"/>
      <c r="G18" s="226"/>
      <c r="H18" s="226"/>
    </row>
    <row r="19" spans="1:8">
      <c r="A19" s="223">
        <v>14</v>
      </c>
      <c r="B19" s="224" t="s">
        <v>26</v>
      </c>
      <c r="C19" s="225"/>
      <c r="D19" s="225"/>
      <c r="E19" s="225"/>
      <c r="F19" s="225"/>
      <c r="G19" s="226"/>
      <c r="H19" s="226"/>
    </row>
    <row r="20" ht="24" spans="1:8">
      <c r="A20" s="223">
        <v>15</v>
      </c>
      <c r="B20" s="224" t="s">
        <v>27</v>
      </c>
      <c r="C20" s="225"/>
      <c r="D20" s="225"/>
      <c r="E20" s="225"/>
      <c r="F20" s="225"/>
      <c r="G20" s="226"/>
      <c r="H20" s="226"/>
    </row>
    <row r="21" ht="36" spans="1:8">
      <c r="A21" s="223">
        <v>16</v>
      </c>
      <c r="B21" s="224" t="s">
        <v>28</v>
      </c>
      <c r="C21" s="225"/>
      <c r="D21" s="225"/>
      <c r="E21" s="225"/>
      <c r="F21" s="225"/>
      <c r="G21" s="226"/>
      <c r="H21" s="226"/>
    </row>
    <row r="22" spans="1:8">
      <c r="A22" s="223">
        <v>17</v>
      </c>
      <c r="B22" s="228" t="s">
        <v>29</v>
      </c>
      <c r="C22" s="225"/>
      <c r="D22" s="225"/>
      <c r="E22" s="225"/>
      <c r="F22" s="225"/>
      <c r="G22" s="229"/>
      <c r="H22" s="229"/>
    </row>
    <row r="23" ht="72" spans="1:8">
      <c r="A23" s="223">
        <v>18</v>
      </c>
      <c r="B23" s="224" t="s">
        <v>30</v>
      </c>
      <c r="C23" s="225"/>
      <c r="D23" s="225"/>
      <c r="E23" s="225"/>
      <c r="F23" s="225"/>
      <c r="G23" s="226"/>
      <c r="H23" s="226"/>
    </row>
    <row r="24" spans="1:8">
      <c r="A24" s="230" t="s">
        <v>31</v>
      </c>
      <c r="B24" s="231" t="s">
        <v>32</v>
      </c>
      <c r="C24" s="221">
        <f t="shared" ref="C24:G24" si="0">SUM(C25:C30)</f>
        <v>6980</v>
      </c>
      <c r="D24" s="221">
        <f t="shared" si="0"/>
        <v>4277</v>
      </c>
      <c r="E24" s="221">
        <v>1089</v>
      </c>
      <c r="F24" s="221">
        <v>2417</v>
      </c>
      <c r="G24" s="221">
        <f t="shared" si="0"/>
        <v>2949</v>
      </c>
      <c r="H24" s="222"/>
    </row>
    <row r="25" ht="36" spans="1:8">
      <c r="A25" s="232">
        <v>1</v>
      </c>
      <c r="B25" s="233" t="s">
        <v>33</v>
      </c>
      <c r="C25" s="227">
        <v>2949</v>
      </c>
      <c r="D25" s="227">
        <v>1860</v>
      </c>
      <c r="E25" s="225">
        <v>1089</v>
      </c>
      <c r="F25" s="225"/>
      <c r="G25" s="227">
        <v>2949</v>
      </c>
      <c r="H25" s="226"/>
    </row>
    <row r="26" ht="60" spans="1:8">
      <c r="A26" s="232">
        <v>2</v>
      </c>
      <c r="B26" s="233" t="s">
        <v>34</v>
      </c>
      <c r="C26" s="227">
        <v>3255</v>
      </c>
      <c r="D26" s="227">
        <v>2417</v>
      </c>
      <c r="E26" s="225"/>
      <c r="F26" s="225">
        <v>2417</v>
      </c>
      <c r="G26" s="227">
        <v>0</v>
      </c>
      <c r="H26" s="226"/>
    </row>
    <row r="27" ht="48" spans="1:8">
      <c r="A27" s="232">
        <v>3</v>
      </c>
      <c r="B27" s="233" t="s">
        <v>35</v>
      </c>
      <c r="C27" s="225"/>
      <c r="D27" s="225"/>
      <c r="E27" s="225"/>
      <c r="F27" s="225"/>
      <c r="G27" s="225"/>
      <c r="H27" s="226"/>
    </row>
    <row r="28" ht="24" spans="1:8">
      <c r="A28" s="232">
        <v>4</v>
      </c>
      <c r="B28" s="233" t="s">
        <v>36</v>
      </c>
      <c r="C28" s="225"/>
      <c r="D28" s="225"/>
      <c r="E28" s="225"/>
      <c r="F28" s="225"/>
      <c r="G28" s="225"/>
      <c r="H28" s="226"/>
    </row>
    <row r="29" ht="48" spans="1:8">
      <c r="A29" s="232">
        <v>5</v>
      </c>
      <c r="B29" s="233" t="s">
        <v>37</v>
      </c>
      <c r="C29" s="225">
        <v>776</v>
      </c>
      <c r="D29" s="225"/>
      <c r="E29" s="225"/>
      <c r="F29" s="225"/>
      <c r="G29" s="225"/>
      <c r="H29" s="226"/>
    </row>
    <row r="30" ht="24" spans="1:8">
      <c r="A30" s="232">
        <v>6</v>
      </c>
      <c r="B30" s="233" t="s">
        <v>38</v>
      </c>
      <c r="C30" s="225"/>
      <c r="D30" s="225"/>
      <c r="E30" s="225"/>
      <c r="F30" s="225"/>
      <c r="G30" s="226"/>
      <c r="H30" s="226"/>
    </row>
    <row r="31" spans="1:8">
      <c r="A31" s="234" t="s">
        <v>39</v>
      </c>
      <c r="B31" s="235" t="s">
        <v>40</v>
      </c>
      <c r="C31" s="236">
        <v>9433</v>
      </c>
      <c r="D31" s="236">
        <v>7544</v>
      </c>
      <c r="E31" s="221">
        <v>1889</v>
      </c>
      <c r="F31" s="225"/>
      <c r="G31" s="236">
        <v>9433</v>
      </c>
      <c r="H31" s="237"/>
    </row>
    <row r="32" spans="1:8">
      <c r="A32" s="238"/>
      <c r="B32" s="239"/>
      <c r="C32" s="240"/>
      <c r="D32" s="240"/>
      <c r="E32" s="240"/>
      <c r="F32" s="240"/>
      <c r="G32" s="237"/>
      <c r="H32" s="226"/>
    </row>
    <row r="33" spans="1:8">
      <c r="A33" s="234" t="s">
        <v>41</v>
      </c>
      <c r="B33" s="241" t="s">
        <v>42</v>
      </c>
      <c r="C33" s="236">
        <v>1210</v>
      </c>
      <c r="D33" s="236">
        <v>1210</v>
      </c>
      <c r="E33" s="236"/>
      <c r="F33" s="236"/>
      <c r="G33" s="236">
        <v>1210</v>
      </c>
      <c r="H33" s="226"/>
    </row>
    <row r="34" spans="1:8">
      <c r="A34" s="238"/>
      <c r="B34" s="242"/>
      <c r="C34" s="240"/>
      <c r="D34" s="240"/>
      <c r="E34" s="240"/>
      <c r="F34" s="240"/>
      <c r="G34" s="237"/>
      <c r="H34" s="226"/>
    </row>
    <row r="35" spans="1:8">
      <c r="A35" s="243" t="s">
        <v>43</v>
      </c>
      <c r="B35" s="220" t="s">
        <v>44</v>
      </c>
      <c r="C35" s="221">
        <f t="shared" ref="C35:G35" si="1">SUM(C5,C24,C31,C33)</f>
        <v>31632</v>
      </c>
      <c r="D35" s="221">
        <f t="shared" si="1"/>
        <v>26291</v>
      </c>
      <c r="E35" s="221">
        <v>3573</v>
      </c>
      <c r="F35" s="221">
        <v>2923</v>
      </c>
      <c r="G35" s="221">
        <f>SUM(G24,G33,G31,G5)</f>
        <v>26941</v>
      </c>
      <c r="H35" s="244"/>
    </row>
  </sheetData>
  <mergeCells count="7">
    <mergeCell ref="A1:B1"/>
    <mergeCell ref="A2:H2"/>
    <mergeCell ref="D3:G3"/>
    <mergeCell ref="A3:A4"/>
    <mergeCell ref="B3:B4"/>
    <mergeCell ref="C3:C4"/>
    <mergeCell ref="H3:H4"/>
  </mergeCells>
  <pageMargins left="0.75" right="0.75" top="1" bottom="1" header="0.5" footer="0.5"/>
  <pageSetup paperSize="9" orientation="portrait"/>
  <headerFooter/>
  <ignoredErrors>
    <ignoredError sqref="C24:D24 G24"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81"/>
  <sheetViews>
    <sheetView view="pageBreakPreview" zoomScale="115" zoomScalePageLayoutView="55" zoomScaleNormal="100" topLeftCell="A379" workbookViewId="0">
      <selection activeCell="C366" sqref="C366:C367"/>
    </sheetView>
  </sheetViews>
  <sheetFormatPr defaultColWidth="9" defaultRowHeight="14.25"/>
  <cols>
    <col min="1" max="1" width="8" style="129" customWidth="1"/>
    <col min="2" max="2" width="10.0166666666667" style="130" customWidth="1"/>
    <col min="3" max="3" width="16.9666666666667" style="130" customWidth="1"/>
    <col min="4" max="4" width="7.375" style="130" customWidth="1"/>
    <col min="5" max="5" width="21.75" style="130" customWidth="1"/>
    <col min="6" max="6" width="4.625" style="129" customWidth="1"/>
    <col min="7" max="8" width="4.125" style="131" customWidth="1"/>
    <col min="9" max="9" width="3.25" style="131" customWidth="1"/>
    <col min="10" max="10" width="4.875" style="131" customWidth="1"/>
    <col min="11" max="11" width="4.75" style="131" customWidth="1"/>
    <col min="12" max="14" width="5.75" style="131" customWidth="1"/>
    <col min="15" max="15" width="6.625" style="131" customWidth="1"/>
    <col min="16" max="17" width="7.375" style="132" customWidth="1"/>
    <col min="18" max="18" width="7" style="132" customWidth="1"/>
    <col min="19" max="19" width="5.375" style="132" customWidth="1"/>
    <col min="20" max="20" width="6.375" style="132" customWidth="1"/>
    <col min="21" max="21" width="5.375" style="132" customWidth="1"/>
    <col min="22" max="22" width="7.375" style="131" customWidth="1"/>
    <col min="23" max="24" width="4.125" style="131" customWidth="1"/>
    <col min="25" max="25" width="7.375" style="131" customWidth="1"/>
    <col min="26" max="16384" width="9" style="122"/>
  </cols>
  <sheetData>
    <row r="1" s="122" customFormat="1" ht="23.25" customHeight="1" spans="1:24">
      <c r="A1" s="133" t="s">
        <v>45</v>
      </c>
      <c r="B1" s="134"/>
      <c r="C1" s="134"/>
      <c r="D1" s="134"/>
      <c r="E1" s="134"/>
      <c r="F1" s="135"/>
      <c r="H1" s="125"/>
      <c r="P1" s="123"/>
      <c r="Q1" s="123"/>
      <c r="R1" s="123"/>
      <c r="S1" s="123"/>
      <c r="T1" s="123"/>
      <c r="U1" s="123"/>
      <c r="W1" s="135"/>
      <c r="X1" s="135"/>
    </row>
    <row r="2" s="122" customFormat="1" ht="34" customHeight="1" spans="1:25">
      <c r="A2" s="136" t="s">
        <v>46</v>
      </c>
      <c r="B2" s="137"/>
      <c r="C2" s="137"/>
      <c r="D2" s="137"/>
      <c r="E2" s="137"/>
      <c r="F2" s="136"/>
      <c r="G2" s="138"/>
      <c r="H2" s="136"/>
      <c r="I2" s="138"/>
      <c r="J2" s="138"/>
      <c r="K2" s="138"/>
      <c r="L2" s="138"/>
      <c r="M2" s="138"/>
      <c r="N2" s="138"/>
      <c r="O2" s="138"/>
      <c r="P2" s="138"/>
      <c r="Q2" s="138"/>
      <c r="R2" s="138"/>
      <c r="S2" s="138"/>
      <c r="T2" s="138"/>
      <c r="U2" s="138"/>
      <c r="V2" s="138"/>
      <c r="W2" s="136"/>
      <c r="X2" s="136"/>
      <c r="Y2" s="138"/>
    </row>
    <row r="3" s="123" customFormat="1" ht="21" customHeight="1" spans="1:25">
      <c r="A3" s="127"/>
      <c r="B3" s="139"/>
      <c r="C3" s="140"/>
      <c r="D3" s="140"/>
      <c r="E3" s="140"/>
      <c r="F3" s="141"/>
      <c r="G3" s="10"/>
      <c r="H3" s="141"/>
      <c r="I3" s="10"/>
      <c r="J3" s="10"/>
      <c r="K3" s="10"/>
      <c r="L3" s="10"/>
      <c r="M3" s="10"/>
      <c r="N3" s="10"/>
      <c r="O3" s="10"/>
      <c r="P3" s="10"/>
      <c r="Q3" s="179"/>
      <c r="R3" s="179"/>
      <c r="S3" s="179"/>
      <c r="T3" s="179"/>
      <c r="U3" s="179"/>
      <c r="V3" s="179"/>
      <c r="W3" s="180"/>
      <c r="X3" s="181" t="s">
        <v>47</v>
      </c>
      <c r="Y3" s="188"/>
    </row>
    <row r="4" s="122" customFormat="1" customHeight="1" spans="1:25">
      <c r="A4" s="18" t="s">
        <v>48</v>
      </c>
      <c r="B4" s="18" t="s">
        <v>49</v>
      </c>
      <c r="C4" s="18" t="s">
        <v>50</v>
      </c>
      <c r="D4" s="18" t="s">
        <v>51</v>
      </c>
      <c r="E4" s="18" t="s">
        <v>52</v>
      </c>
      <c r="F4" s="18" t="s">
        <v>53</v>
      </c>
      <c r="G4" s="19" t="s">
        <v>54</v>
      </c>
      <c r="H4" s="19"/>
      <c r="I4" s="18" t="s">
        <v>55</v>
      </c>
      <c r="J4" s="19" t="s">
        <v>56</v>
      </c>
      <c r="K4" s="19" t="s">
        <v>57</v>
      </c>
      <c r="L4" s="19" t="s">
        <v>58</v>
      </c>
      <c r="M4" s="19"/>
      <c r="N4" s="19" t="s">
        <v>59</v>
      </c>
      <c r="O4" s="19"/>
      <c r="P4" s="19" t="s">
        <v>60</v>
      </c>
      <c r="Q4" s="19"/>
      <c r="R4" s="19"/>
      <c r="S4" s="19"/>
      <c r="T4" s="19"/>
      <c r="U4" s="19"/>
      <c r="V4" s="19"/>
      <c r="W4" s="54" t="s">
        <v>61</v>
      </c>
      <c r="X4" s="54" t="s">
        <v>62</v>
      </c>
      <c r="Y4" s="54" t="s">
        <v>63</v>
      </c>
    </row>
    <row r="5" s="122" customFormat="1" ht="24" customHeight="1" spans="1:25">
      <c r="A5" s="20"/>
      <c r="B5" s="20"/>
      <c r="C5" s="20"/>
      <c r="D5" s="20"/>
      <c r="E5" s="20"/>
      <c r="F5" s="20"/>
      <c r="G5" s="19"/>
      <c r="H5" s="19"/>
      <c r="I5" s="20"/>
      <c r="J5" s="19"/>
      <c r="K5" s="19"/>
      <c r="L5" s="19"/>
      <c r="M5" s="19"/>
      <c r="N5" s="19"/>
      <c r="O5" s="19"/>
      <c r="P5" s="18" t="s">
        <v>64</v>
      </c>
      <c r="Q5" s="55" t="s">
        <v>65</v>
      </c>
      <c r="R5" s="56"/>
      <c r="S5" s="56"/>
      <c r="T5" s="56"/>
      <c r="U5" s="57"/>
      <c r="V5" s="18" t="s">
        <v>66</v>
      </c>
      <c r="W5" s="58"/>
      <c r="X5" s="58"/>
      <c r="Y5" s="58"/>
    </row>
    <row r="6" s="122" customFormat="1" ht="53" customHeight="1" spans="1:25">
      <c r="A6" s="21"/>
      <c r="B6" s="21"/>
      <c r="C6" s="21"/>
      <c r="D6" s="21"/>
      <c r="E6" s="21"/>
      <c r="F6" s="21"/>
      <c r="G6" s="19" t="s">
        <v>67</v>
      </c>
      <c r="H6" s="19" t="s">
        <v>68</v>
      </c>
      <c r="I6" s="21"/>
      <c r="J6" s="19"/>
      <c r="K6" s="19"/>
      <c r="L6" s="19" t="s">
        <v>69</v>
      </c>
      <c r="M6" s="19" t="s">
        <v>70</v>
      </c>
      <c r="N6" s="19" t="s">
        <v>69</v>
      </c>
      <c r="O6" s="19" t="s">
        <v>70</v>
      </c>
      <c r="P6" s="21"/>
      <c r="Q6" s="59" t="s">
        <v>71</v>
      </c>
      <c r="R6" s="60" t="s">
        <v>72</v>
      </c>
      <c r="S6" s="60" t="s">
        <v>73</v>
      </c>
      <c r="T6" s="60" t="s">
        <v>74</v>
      </c>
      <c r="U6" s="60" t="s">
        <v>75</v>
      </c>
      <c r="V6" s="21"/>
      <c r="W6" s="61"/>
      <c r="X6" s="61"/>
      <c r="Y6" s="61"/>
    </row>
    <row r="7" customFormat="1" ht="21" customHeight="1" spans="1:25">
      <c r="A7" s="142" t="s">
        <v>76</v>
      </c>
      <c r="B7" s="143"/>
      <c r="C7" s="143"/>
      <c r="D7" s="143"/>
      <c r="E7" s="143"/>
      <c r="F7" s="144">
        <v>290</v>
      </c>
      <c r="G7" s="144"/>
      <c r="H7" s="144"/>
      <c r="I7" s="144"/>
      <c r="J7" s="144"/>
      <c r="K7" s="144"/>
      <c r="L7" s="144"/>
      <c r="M7" s="144"/>
      <c r="N7" s="144"/>
      <c r="O7" s="144"/>
      <c r="P7" s="173">
        <f>SUBTOTAL(9,P8,P127,P148,P292,P297,P304,P307,P312)</f>
        <v>26941</v>
      </c>
      <c r="Q7" s="173">
        <f t="shared" ref="Q7:V7" si="0">SUBTOTAL(9,Q8,Q127,Q148,Q292,Q297,Q304,Q307,Q312)</f>
        <v>18427</v>
      </c>
      <c r="R7" s="173">
        <f t="shared" si="0"/>
        <v>4835</v>
      </c>
      <c r="S7" s="173">
        <f t="shared" si="0"/>
        <v>2949</v>
      </c>
      <c r="T7" s="173">
        <f t="shared" si="0"/>
        <v>9313</v>
      </c>
      <c r="U7" s="173">
        <f t="shared" si="0"/>
        <v>1210</v>
      </c>
      <c r="V7" s="173">
        <f t="shared" si="0"/>
        <v>8514</v>
      </c>
      <c r="W7" s="182"/>
      <c r="X7" s="182"/>
      <c r="Y7" s="189"/>
    </row>
    <row r="8" s="124" customFormat="1" ht="57" customHeight="1" spans="1:25">
      <c r="A8" s="145" t="s">
        <v>77</v>
      </c>
      <c r="B8" s="146"/>
      <c r="C8" s="146"/>
      <c r="D8" s="146"/>
      <c r="E8" s="146"/>
      <c r="F8" s="147">
        <v>84</v>
      </c>
      <c r="G8" s="148"/>
      <c r="H8" s="147"/>
      <c r="I8" s="148"/>
      <c r="J8" s="148"/>
      <c r="K8" s="148"/>
      <c r="L8" s="148"/>
      <c r="M8" s="148"/>
      <c r="N8" s="148"/>
      <c r="O8" s="148"/>
      <c r="P8" s="147">
        <f>P9+P29+P41+P104+P109+P118</f>
        <v>10922</v>
      </c>
      <c r="Q8" s="147">
        <f t="shared" ref="Q8:V8" si="1">Q9+Q29+Q41+Q104+Q109+Q118</f>
        <v>10376</v>
      </c>
      <c r="R8" s="147">
        <f t="shared" si="1"/>
        <v>3210</v>
      </c>
      <c r="S8" s="147">
        <f t="shared" si="1"/>
        <v>1934</v>
      </c>
      <c r="T8" s="147">
        <f t="shared" si="1"/>
        <v>5112</v>
      </c>
      <c r="U8" s="147">
        <f t="shared" si="1"/>
        <v>0</v>
      </c>
      <c r="V8" s="147">
        <f t="shared" si="1"/>
        <v>546</v>
      </c>
      <c r="W8" s="148"/>
      <c r="X8" s="148"/>
      <c r="Y8" s="148"/>
    </row>
    <row r="9" s="124" customFormat="1" ht="57" customHeight="1" spans="1:25">
      <c r="A9" s="149" t="s">
        <v>78</v>
      </c>
      <c r="B9" s="150"/>
      <c r="C9" s="150"/>
      <c r="D9" s="150"/>
      <c r="E9" s="150"/>
      <c r="F9" s="151">
        <v>12</v>
      </c>
      <c r="G9" s="152"/>
      <c r="H9" s="151"/>
      <c r="I9" s="152"/>
      <c r="J9" s="152"/>
      <c r="K9" s="152"/>
      <c r="L9" s="152"/>
      <c r="M9" s="152"/>
      <c r="N9" s="152"/>
      <c r="O9" s="152"/>
      <c r="P9" s="151">
        <f t="shared" ref="P9:U9" si="2">P10+P20+P27</f>
        <v>2090</v>
      </c>
      <c r="Q9" s="151">
        <f t="shared" si="2"/>
        <v>2090</v>
      </c>
      <c r="R9" s="151">
        <f t="shared" si="2"/>
        <v>128</v>
      </c>
      <c r="S9" s="151">
        <f t="shared" si="2"/>
        <v>218</v>
      </c>
      <c r="T9" s="151">
        <f t="shared" si="2"/>
        <v>1744</v>
      </c>
      <c r="U9" s="151">
        <f t="shared" si="2"/>
        <v>0</v>
      </c>
      <c r="V9" s="151">
        <f>SUBTOTAL(9,V10,V20,V27)</f>
        <v>0</v>
      </c>
      <c r="W9" s="152"/>
      <c r="X9" s="152"/>
      <c r="Y9" s="152"/>
    </row>
    <row r="10" customFormat="1" ht="57" customHeight="1" spans="1:25">
      <c r="A10" s="153" t="s">
        <v>79</v>
      </c>
      <c r="B10" s="154"/>
      <c r="C10" s="154"/>
      <c r="D10" s="154"/>
      <c r="E10" s="154"/>
      <c r="F10" s="155">
        <f>SUM(F11:F18)</f>
        <v>8</v>
      </c>
      <c r="G10" s="156"/>
      <c r="H10" s="155"/>
      <c r="I10" s="156"/>
      <c r="J10" s="156"/>
      <c r="K10" s="156"/>
      <c r="L10" s="156"/>
      <c r="M10" s="156"/>
      <c r="N10" s="156"/>
      <c r="O10" s="156"/>
      <c r="P10" s="174">
        <f>SUM(P11:P19)</f>
        <v>1520</v>
      </c>
      <c r="Q10" s="174">
        <f t="shared" ref="Q10:V10" si="3">SUM(Q11:Q19)</f>
        <v>1520</v>
      </c>
      <c r="R10" s="174">
        <f t="shared" si="3"/>
        <v>128</v>
      </c>
      <c r="S10" s="174">
        <f t="shared" si="3"/>
        <v>218</v>
      </c>
      <c r="T10" s="174">
        <f t="shared" si="3"/>
        <v>1174</v>
      </c>
      <c r="U10" s="174">
        <f t="shared" si="3"/>
        <v>0</v>
      </c>
      <c r="V10" s="174">
        <f t="shared" si="3"/>
        <v>0</v>
      </c>
      <c r="W10" s="183"/>
      <c r="X10" s="183"/>
      <c r="Y10" s="156"/>
    </row>
    <row r="11" s="125" customFormat="1" ht="124" customHeight="1" spans="1:25">
      <c r="A11" s="157">
        <v>1</v>
      </c>
      <c r="B11" s="118" t="s">
        <v>80</v>
      </c>
      <c r="C11" s="118" t="s">
        <v>81</v>
      </c>
      <c r="D11" s="118" t="s">
        <v>82</v>
      </c>
      <c r="E11" s="118" t="s">
        <v>83</v>
      </c>
      <c r="F11" s="158">
        <v>1</v>
      </c>
      <c r="G11" s="118" t="s">
        <v>84</v>
      </c>
      <c r="H11" s="118" t="s">
        <v>85</v>
      </c>
      <c r="I11" s="158" t="s">
        <v>86</v>
      </c>
      <c r="J11" s="158" t="s">
        <v>86</v>
      </c>
      <c r="K11" s="158" t="s">
        <v>86</v>
      </c>
      <c r="L11" s="158">
        <v>60</v>
      </c>
      <c r="M11" s="158">
        <v>199</v>
      </c>
      <c r="N11" s="158">
        <v>508</v>
      </c>
      <c r="O11" s="158">
        <v>2237</v>
      </c>
      <c r="P11" s="172">
        <v>98</v>
      </c>
      <c r="Q11" s="172">
        <v>98</v>
      </c>
      <c r="R11" s="184"/>
      <c r="S11" s="172">
        <v>98</v>
      </c>
      <c r="T11" s="115"/>
      <c r="U11" s="115"/>
      <c r="V11" s="115"/>
      <c r="W11" s="118" t="s">
        <v>84</v>
      </c>
      <c r="X11" s="158" t="s">
        <v>87</v>
      </c>
      <c r="Y11" s="158" t="s">
        <v>88</v>
      </c>
    </row>
    <row r="12" s="125" customFormat="1" ht="146" customHeight="1" spans="1:25">
      <c r="A12" s="157">
        <v>2</v>
      </c>
      <c r="B12" s="118" t="s">
        <v>89</v>
      </c>
      <c r="C12" s="118" t="s">
        <v>90</v>
      </c>
      <c r="D12" s="118" t="s">
        <v>91</v>
      </c>
      <c r="E12" s="118" t="s">
        <v>92</v>
      </c>
      <c r="F12" s="158">
        <v>1</v>
      </c>
      <c r="G12" s="118" t="s">
        <v>93</v>
      </c>
      <c r="H12" s="118" t="s">
        <v>94</v>
      </c>
      <c r="I12" s="158" t="s">
        <v>95</v>
      </c>
      <c r="J12" s="158" t="s">
        <v>86</v>
      </c>
      <c r="K12" s="158" t="s">
        <v>86</v>
      </c>
      <c r="L12" s="118">
        <v>94</v>
      </c>
      <c r="M12" s="118">
        <v>310</v>
      </c>
      <c r="N12" s="118">
        <v>721</v>
      </c>
      <c r="O12" s="118">
        <v>2715</v>
      </c>
      <c r="P12" s="172">
        <v>60</v>
      </c>
      <c r="Q12" s="172">
        <v>60</v>
      </c>
      <c r="R12" s="184"/>
      <c r="S12" s="184"/>
      <c r="T12" s="172">
        <v>60</v>
      </c>
      <c r="U12" s="115"/>
      <c r="V12" s="115"/>
      <c r="W12" s="118" t="s">
        <v>93</v>
      </c>
      <c r="X12" s="158" t="s">
        <v>87</v>
      </c>
      <c r="Y12" s="158" t="s">
        <v>96</v>
      </c>
    </row>
    <row r="13" s="125" customFormat="1" ht="108" spans="1:25">
      <c r="A13" s="157">
        <v>3</v>
      </c>
      <c r="B13" s="159" t="s">
        <v>97</v>
      </c>
      <c r="C13" s="118" t="s">
        <v>98</v>
      </c>
      <c r="D13" s="118" t="s">
        <v>82</v>
      </c>
      <c r="E13" s="118" t="s">
        <v>99</v>
      </c>
      <c r="F13" s="158">
        <v>1</v>
      </c>
      <c r="G13" s="160" t="s">
        <v>100</v>
      </c>
      <c r="H13" s="160" t="s">
        <v>101</v>
      </c>
      <c r="I13" s="158" t="s">
        <v>95</v>
      </c>
      <c r="J13" s="158" t="s">
        <v>86</v>
      </c>
      <c r="K13" s="158" t="s">
        <v>86</v>
      </c>
      <c r="L13" s="158">
        <v>68</v>
      </c>
      <c r="M13" s="158">
        <v>272</v>
      </c>
      <c r="N13" s="158">
        <v>320</v>
      </c>
      <c r="O13" s="158">
        <v>1260</v>
      </c>
      <c r="P13" s="157">
        <v>93</v>
      </c>
      <c r="Q13" s="115">
        <v>93</v>
      </c>
      <c r="R13" s="184"/>
      <c r="S13" s="184"/>
      <c r="T13" s="157">
        <v>93</v>
      </c>
      <c r="U13" s="115"/>
      <c r="V13" s="115"/>
      <c r="W13" s="160" t="s">
        <v>100</v>
      </c>
      <c r="X13" s="158" t="s">
        <v>87</v>
      </c>
      <c r="Y13" s="158" t="s">
        <v>102</v>
      </c>
    </row>
    <row r="14" s="125" customFormat="1" ht="117" customHeight="1" spans="1:25">
      <c r="A14" s="157">
        <v>4</v>
      </c>
      <c r="B14" s="161" t="s">
        <v>103</v>
      </c>
      <c r="C14" s="161" t="s">
        <v>104</v>
      </c>
      <c r="D14" s="118" t="s">
        <v>82</v>
      </c>
      <c r="E14" s="162" t="s">
        <v>105</v>
      </c>
      <c r="F14" s="158">
        <v>1</v>
      </c>
      <c r="G14" s="160" t="s">
        <v>106</v>
      </c>
      <c r="H14" s="160" t="s">
        <v>107</v>
      </c>
      <c r="I14" s="158" t="s">
        <v>86</v>
      </c>
      <c r="J14" s="158" t="s">
        <v>86</v>
      </c>
      <c r="K14" s="158" t="s">
        <v>86</v>
      </c>
      <c r="L14" s="158">
        <v>41</v>
      </c>
      <c r="M14" s="158">
        <v>141</v>
      </c>
      <c r="N14" s="158">
        <v>354</v>
      </c>
      <c r="O14" s="158">
        <v>1237</v>
      </c>
      <c r="P14" s="157">
        <v>121</v>
      </c>
      <c r="Q14" s="157">
        <v>121</v>
      </c>
      <c r="R14" s="184"/>
      <c r="S14" s="184"/>
      <c r="T14" s="157">
        <v>121</v>
      </c>
      <c r="U14" s="115"/>
      <c r="V14" s="115"/>
      <c r="W14" s="160" t="s">
        <v>106</v>
      </c>
      <c r="X14" s="158" t="s">
        <v>87</v>
      </c>
      <c r="Y14" s="158" t="s">
        <v>102</v>
      </c>
    </row>
    <row r="15" s="125" customFormat="1" ht="156" customHeight="1" spans="1:25">
      <c r="A15" s="157">
        <v>5</v>
      </c>
      <c r="B15" s="159" t="s">
        <v>108</v>
      </c>
      <c r="C15" s="118" t="s">
        <v>109</v>
      </c>
      <c r="D15" s="118" t="s">
        <v>82</v>
      </c>
      <c r="E15" s="162" t="s">
        <v>110</v>
      </c>
      <c r="F15" s="158">
        <v>1</v>
      </c>
      <c r="G15" s="158" t="s">
        <v>111</v>
      </c>
      <c r="H15" s="163" t="s">
        <v>112</v>
      </c>
      <c r="I15" s="158" t="s">
        <v>86</v>
      </c>
      <c r="J15" s="158" t="s">
        <v>86</v>
      </c>
      <c r="K15" s="158" t="s">
        <v>86</v>
      </c>
      <c r="L15" s="158">
        <v>45</v>
      </c>
      <c r="M15" s="158">
        <v>147</v>
      </c>
      <c r="N15" s="158">
        <v>569</v>
      </c>
      <c r="O15" s="158">
        <v>2127</v>
      </c>
      <c r="P15" s="157">
        <v>120</v>
      </c>
      <c r="Q15" s="157">
        <v>120</v>
      </c>
      <c r="R15" s="184"/>
      <c r="S15" s="115">
        <v>120</v>
      </c>
      <c r="T15" s="115"/>
      <c r="U15" s="115"/>
      <c r="V15" s="115"/>
      <c r="W15" s="158" t="s">
        <v>111</v>
      </c>
      <c r="X15" s="158" t="s">
        <v>87</v>
      </c>
      <c r="Y15" s="158" t="s">
        <v>113</v>
      </c>
    </row>
    <row r="16" s="125" customFormat="1" ht="155" customHeight="1" spans="1:25">
      <c r="A16" s="157">
        <v>6</v>
      </c>
      <c r="B16" s="158" t="s">
        <v>114</v>
      </c>
      <c r="C16" s="160" t="s">
        <v>115</v>
      </c>
      <c r="D16" s="118" t="s">
        <v>116</v>
      </c>
      <c r="E16" s="160" t="s">
        <v>117</v>
      </c>
      <c r="F16" s="158">
        <v>1</v>
      </c>
      <c r="G16" s="118" t="s">
        <v>93</v>
      </c>
      <c r="H16" s="118" t="s">
        <v>94</v>
      </c>
      <c r="I16" s="118" t="s">
        <v>95</v>
      </c>
      <c r="J16" s="118" t="s">
        <v>86</v>
      </c>
      <c r="K16" s="118" t="s">
        <v>86</v>
      </c>
      <c r="L16" s="118">
        <v>94</v>
      </c>
      <c r="M16" s="118">
        <v>310</v>
      </c>
      <c r="N16" s="118">
        <v>721</v>
      </c>
      <c r="O16" s="118">
        <v>2715</v>
      </c>
      <c r="P16" s="175">
        <v>50</v>
      </c>
      <c r="Q16" s="185">
        <v>50</v>
      </c>
      <c r="R16" s="185">
        <v>50</v>
      </c>
      <c r="S16" s="159"/>
      <c r="T16" s="159"/>
      <c r="U16" s="115"/>
      <c r="V16" s="159"/>
      <c r="W16" s="118" t="s">
        <v>93</v>
      </c>
      <c r="X16" s="118" t="s">
        <v>87</v>
      </c>
      <c r="Y16" s="118" t="s">
        <v>118</v>
      </c>
    </row>
    <row r="17" s="125" customFormat="1" ht="110" customHeight="1" spans="1:25">
      <c r="A17" s="157">
        <v>7</v>
      </c>
      <c r="B17" s="158" t="s">
        <v>119</v>
      </c>
      <c r="C17" s="158" t="s">
        <v>120</v>
      </c>
      <c r="D17" s="118" t="s">
        <v>82</v>
      </c>
      <c r="E17" s="162" t="s">
        <v>121</v>
      </c>
      <c r="F17" s="158">
        <v>1</v>
      </c>
      <c r="G17" s="158" t="s">
        <v>122</v>
      </c>
      <c r="H17" s="158" t="s">
        <v>123</v>
      </c>
      <c r="I17" s="118" t="s">
        <v>95</v>
      </c>
      <c r="J17" s="118" t="s">
        <v>86</v>
      </c>
      <c r="K17" s="118" t="s">
        <v>86</v>
      </c>
      <c r="L17" s="118">
        <v>97</v>
      </c>
      <c r="M17" s="118">
        <v>299</v>
      </c>
      <c r="N17" s="118">
        <v>298</v>
      </c>
      <c r="O17" s="118">
        <v>1086</v>
      </c>
      <c r="P17" s="157">
        <v>60</v>
      </c>
      <c r="Q17" s="115">
        <v>60</v>
      </c>
      <c r="R17" s="115">
        <v>60</v>
      </c>
      <c r="S17" s="159"/>
      <c r="T17" s="159"/>
      <c r="U17" s="115"/>
      <c r="V17" s="159"/>
      <c r="W17" s="158" t="s">
        <v>122</v>
      </c>
      <c r="X17" s="118" t="s">
        <v>87</v>
      </c>
      <c r="Y17" s="158" t="s">
        <v>124</v>
      </c>
    </row>
    <row r="18" s="125" customFormat="1" ht="115" customHeight="1" spans="1:25">
      <c r="A18" s="157">
        <v>8</v>
      </c>
      <c r="B18" s="164" t="s">
        <v>125</v>
      </c>
      <c r="C18" s="165" t="s">
        <v>126</v>
      </c>
      <c r="D18" s="118" t="s">
        <v>82</v>
      </c>
      <c r="E18" s="165" t="s">
        <v>127</v>
      </c>
      <c r="F18" s="158">
        <v>1</v>
      </c>
      <c r="G18" s="158" t="s">
        <v>128</v>
      </c>
      <c r="H18" s="158" t="s">
        <v>129</v>
      </c>
      <c r="I18" s="118" t="s">
        <v>86</v>
      </c>
      <c r="J18" s="118" t="s">
        <v>86</v>
      </c>
      <c r="K18" s="118" t="s">
        <v>86</v>
      </c>
      <c r="L18" s="118">
        <v>8</v>
      </c>
      <c r="M18" s="118">
        <v>22</v>
      </c>
      <c r="N18" s="118">
        <v>33</v>
      </c>
      <c r="O18" s="118">
        <v>135</v>
      </c>
      <c r="P18" s="165">
        <v>18</v>
      </c>
      <c r="Q18" s="165">
        <v>18</v>
      </c>
      <c r="R18" s="165">
        <v>18</v>
      </c>
      <c r="S18" s="159"/>
      <c r="T18" s="159"/>
      <c r="U18" s="115"/>
      <c r="V18" s="159"/>
      <c r="W18" s="158" t="s">
        <v>128</v>
      </c>
      <c r="X18" s="118" t="s">
        <v>87</v>
      </c>
      <c r="Y18" s="158" t="s">
        <v>102</v>
      </c>
    </row>
    <row r="19" s="125" customFormat="1" ht="165" customHeight="1" spans="1:25">
      <c r="A19" s="157">
        <v>9</v>
      </c>
      <c r="B19" s="166" t="s">
        <v>130</v>
      </c>
      <c r="C19" s="158" t="s">
        <v>131</v>
      </c>
      <c r="D19" s="158" t="s">
        <v>132</v>
      </c>
      <c r="E19" s="118" t="s">
        <v>133</v>
      </c>
      <c r="F19" s="118">
        <v>1</v>
      </c>
      <c r="G19" s="118" t="s">
        <v>134</v>
      </c>
      <c r="H19" s="118" t="s">
        <v>134</v>
      </c>
      <c r="I19" s="118" t="s">
        <v>86</v>
      </c>
      <c r="J19" s="118" t="s">
        <v>86</v>
      </c>
      <c r="K19" s="118" t="s">
        <v>86</v>
      </c>
      <c r="L19" s="118">
        <v>1000</v>
      </c>
      <c r="M19" s="118">
        <v>1000</v>
      </c>
      <c r="N19" s="118">
        <v>1000</v>
      </c>
      <c r="O19" s="118">
        <v>1000</v>
      </c>
      <c r="P19" s="157">
        <v>900</v>
      </c>
      <c r="Q19" s="115">
        <v>900</v>
      </c>
      <c r="R19" s="159"/>
      <c r="S19" s="159"/>
      <c r="T19" s="157">
        <v>900</v>
      </c>
      <c r="U19" s="159"/>
      <c r="V19" s="159"/>
      <c r="W19" s="158" t="s">
        <v>87</v>
      </c>
      <c r="X19" s="158" t="s">
        <v>87</v>
      </c>
      <c r="Y19" s="158" t="s">
        <v>135</v>
      </c>
    </row>
    <row r="20" s="126" customFormat="1" ht="36" spans="1:25">
      <c r="A20" s="167" t="s">
        <v>136</v>
      </c>
      <c r="B20" s="155"/>
      <c r="C20" s="155"/>
      <c r="D20" s="155"/>
      <c r="E20" s="155"/>
      <c r="F20" s="155">
        <v>3</v>
      </c>
      <c r="G20" s="155"/>
      <c r="H20" s="155"/>
      <c r="I20" s="155"/>
      <c r="J20" s="155"/>
      <c r="K20" s="155"/>
      <c r="L20" s="155"/>
      <c r="M20" s="155"/>
      <c r="N20" s="155"/>
      <c r="O20" s="155"/>
      <c r="P20" s="155">
        <f>SUM(P21:P23)</f>
        <v>436</v>
      </c>
      <c r="Q20" s="155">
        <f t="shared" ref="Q20:V20" si="4">SUM(Q21:Q23)</f>
        <v>436</v>
      </c>
      <c r="R20" s="155">
        <f t="shared" si="4"/>
        <v>0</v>
      </c>
      <c r="S20" s="155">
        <f t="shared" si="4"/>
        <v>0</v>
      </c>
      <c r="T20" s="155">
        <f t="shared" si="4"/>
        <v>436</v>
      </c>
      <c r="U20" s="155">
        <f t="shared" si="4"/>
        <v>0</v>
      </c>
      <c r="V20" s="155">
        <f t="shared" si="4"/>
        <v>0</v>
      </c>
      <c r="W20" s="155"/>
      <c r="X20" s="155"/>
      <c r="Y20" s="155"/>
    </row>
    <row r="21" s="125" customFormat="1" ht="126" customHeight="1" spans="1:25">
      <c r="A21" s="157">
        <v>10</v>
      </c>
      <c r="B21" s="158" t="s">
        <v>137</v>
      </c>
      <c r="C21" s="158" t="s">
        <v>138</v>
      </c>
      <c r="D21" s="118" t="s">
        <v>139</v>
      </c>
      <c r="E21" s="118" t="s">
        <v>140</v>
      </c>
      <c r="F21" s="118">
        <v>1</v>
      </c>
      <c r="G21" s="118" t="s">
        <v>93</v>
      </c>
      <c r="H21" s="118" t="s">
        <v>141</v>
      </c>
      <c r="I21" s="118" t="s">
        <v>86</v>
      </c>
      <c r="J21" s="118" t="s">
        <v>86</v>
      </c>
      <c r="K21" s="118" t="s">
        <v>86</v>
      </c>
      <c r="L21" s="118">
        <v>24</v>
      </c>
      <c r="M21" s="118">
        <v>84</v>
      </c>
      <c r="N21" s="118">
        <v>280</v>
      </c>
      <c r="O21" s="118">
        <v>1172</v>
      </c>
      <c r="P21" s="115">
        <v>60</v>
      </c>
      <c r="Q21" s="115">
        <v>60</v>
      </c>
      <c r="R21" s="184"/>
      <c r="S21" s="184"/>
      <c r="T21" s="115">
        <v>60</v>
      </c>
      <c r="U21" s="159"/>
      <c r="V21" s="159"/>
      <c r="W21" s="118" t="s">
        <v>93</v>
      </c>
      <c r="X21" s="118" t="s">
        <v>142</v>
      </c>
      <c r="Y21" s="118" t="s">
        <v>143</v>
      </c>
    </row>
    <row r="22" s="125" customFormat="1" ht="148" customHeight="1" spans="1:25">
      <c r="A22" s="157">
        <v>11</v>
      </c>
      <c r="B22" s="162" t="s">
        <v>144</v>
      </c>
      <c r="C22" s="160" t="s">
        <v>145</v>
      </c>
      <c r="D22" s="118" t="s">
        <v>82</v>
      </c>
      <c r="E22" s="162" t="s">
        <v>146</v>
      </c>
      <c r="F22" s="118">
        <v>1</v>
      </c>
      <c r="G22" s="118" t="s">
        <v>106</v>
      </c>
      <c r="H22" s="118" t="s">
        <v>147</v>
      </c>
      <c r="I22" s="118" t="s">
        <v>86</v>
      </c>
      <c r="J22" s="118" t="s">
        <v>86</v>
      </c>
      <c r="K22" s="118" t="s">
        <v>86</v>
      </c>
      <c r="L22" s="118">
        <v>41</v>
      </c>
      <c r="M22" s="118">
        <v>146</v>
      </c>
      <c r="N22" s="118">
        <v>278</v>
      </c>
      <c r="O22" s="118">
        <v>948</v>
      </c>
      <c r="P22" s="115">
        <v>76</v>
      </c>
      <c r="Q22" s="115">
        <v>76</v>
      </c>
      <c r="R22" s="184"/>
      <c r="S22" s="184"/>
      <c r="T22" s="115">
        <v>76</v>
      </c>
      <c r="U22" s="159"/>
      <c r="V22" s="159"/>
      <c r="W22" s="118" t="s">
        <v>106</v>
      </c>
      <c r="X22" s="118" t="s">
        <v>142</v>
      </c>
      <c r="Y22" s="118" t="s">
        <v>148</v>
      </c>
    </row>
    <row r="23" s="125" customFormat="1" ht="261" customHeight="1" spans="1:25">
      <c r="A23" s="157">
        <v>12</v>
      </c>
      <c r="B23" s="158" t="s">
        <v>149</v>
      </c>
      <c r="C23" s="118" t="s">
        <v>150</v>
      </c>
      <c r="D23" s="118" t="s">
        <v>151</v>
      </c>
      <c r="E23" s="118" t="s">
        <v>152</v>
      </c>
      <c r="F23" s="118">
        <v>1</v>
      </c>
      <c r="G23" s="158" t="s">
        <v>153</v>
      </c>
      <c r="H23" s="158" t="s">
        <v>154</v>
      </c>
      <c r="I23" s="118" t="s">
        <v>95</v>
      </c>
      <c r="J23" s="118" t="s">
        <v>86</v>
      </c>
      <c r="K23" s="118" t="s">
        <v>86</v>
      </c>
      <c r="L23" s="118">
        <v>80</v>
      </c>
      <c r="M23" s="118">
        <v>500</v>
      </c>
      <c r="N23" s="118">
        <v>240</v>
      </c>
      <c r="O23" s="118">
        <v>500</v>
      </c>
      <c r="P23" s="115">
        <v>300</v>
      </c>
      <c r="Q23" s="115">
        <v>300</v>
      </c>
      <c r="R23" s="184"/>
      <c r="S23" s="184"/>
      <c r="T23" s="157">
        <v>300</v>
      </c>
      <c r="U23" s="115"/>
      <c r="V23" s="159"/>
      <c r="W23" s="118" t="s">
        <v>142</v>
      </c>
      <c r="X23" s="118" t="s">
        <v>142</v>
      </c>
      <c r="Y23" s="118" t="s">
        <v>155</v>
      </c>
    </row>
    <row r="24" s="126" customFormat="1" ht="21" customHeight="1" spans="1:25">
      <c r="A24" s="167" t="s">
        <v>156</v>
      </c>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row>
    <row r="25" s="126" customFormat="1" ht="24" customHeight="1" spans="1:25">
      <c r="A25" s="167" t="s">
        <v>157</v>
      </c>
      <c r="B25" s="155"/>
      <c r="C25" s="155"/>
      <c r="D25" s="155"/>
      <c r="E25" s="155"/>
      <c r="F25" s="155"/>
      <c r="G25" s="155"/>
      <c r="H25" s="155"/>
      <c r="I25" s="155"/>
      <c r="J25" s="155"/>
      <c r="K25" s="155"/>
      <c r="L25" s="155"/>
      <c r="M25" s="155"/>
      <c r="N25" s="155"/>
      <c r="O25" s="155"/>
      <c r="P25" s="155"/>
      <c r="Q25" s="155"/>
      <c r="R25" s="155"/>
      <c r="S25" s="155"/>
      <c r="T25" s="155"/>
      <c r="U25" s="155"/>
      <c r="V25" s="186"/>
      <c r="W25" s="155"/>
      <c r="X25" s="155"/>
      <c r="Y25" s="155"/>
    </row>
    <row r="26" s="126" customFormat="1" ht="24" customHeight="1" spans="1:25">
      <c r="A26" s="167" t="s">
        <v>158</v>
      </c>
      <c r="B26" s="155"/>
      <c r="C26" s="155"/>
      <c r="D26" s="155"/>
      <c r="E26" s="155"/>
      <c r="F26" s="155"/>
      <c r="G26" s="155"/>
      <c r="H26" s="155"/>
      <c r="I26" s="155"/>
      <c r="J26" s="155"/>
      <c r="K26" s="155"/>
      <c r="L26" s="155"/>
      <c r="M26" s="155"/>
      <c r="N26" s="155"/>
      <c r="O26" s="155"/>
      <c r="P26" s="155"/>
      <c r="Q26" s="155"/>
      <c r="R26" s="155"/>
      <c r="S26" s="155"/>
      <c r="T26" s="155"/>
      <c r="U26" s="155"/>
      <c r="V26" s="186"/>
      <c r="W26" s="155"/>
      <c r="X26" s="155"/>
      <c r="Y26" s="155"/>
    </row>
    <row r="27" s="126" customFormat="1" ht="24" customHeight="1" spans="1:25">
      <c r="A27" s="167" t="s">
        <v>159</v>
      </c>
      <c r="B27" s="155"/>
      <c r="C27" s="155"/>
      <c r="D27" s="155"/>
      <c r="E27" s="155"/>
      <c r="F27" s="155">
        <v>1</v>
      </c>
      <c r="G27" s="155"/>
      <c r="H27" s="155"/>
      <c r="I27" s="155"/>
      <c r="J27" s="155"/>
      <c r="K27" s="155"/>
      <c r="L27" s="155"/>
      <c r="M27" s="155"/>
      <c r="N27" s="155"/>
      <c r="O27" s="155"/>
      <c r="P27" s="155">
        <f>SUM(P28)</f>
        <v>134</v>
      </c>
      <c r="Q27" s="155">
        <f t="shared" ref="Q27:V27" si="5">SUM(Q28)</f>
        <v>134</v>
      </c>
      <c r="R27" s="155">
        <f t="shared" si="5"/>
        <v>0</v>
      </c>
      <c r="S27" s="155">
        <f t="shared" si="5"/>
        <v>0</v>
      </c>
      <c r="T27" s="155">
        <f t="shared" si="5"/>
        <v>134</v>
      </c>
      <c r="U27" s="155">
        <f t="shared" si="5"/>
        <v>0</v>
      </c>
      <c r="V27" s="155">
        <f t="shared" si="5"/>
        <v>0</v>
      </c>
      <c r="W27" s="155"/>
      <c r="X27" s="155"/>
      <c r="Y27" s="155"/>
    </row>
    <row r="28" s="127" customFormat="1" ht="125" customHeight="1" spans="1:25">
      <c r="A28" s="159" t="s">
        <v>160</v>
      </c>
      <c r="B28" s="162" t="s">
        <v>161</v>
      </c>
      <c r="C28" s="162" t="s">
        <v>162</v>
      </c>
      <c r="D28" s="118" t="s">
        <v>82</v>
      </c>
      <c r="E28" s="118" t="s">
        <v>163</v>
      </c>
      <c r="F28" s="118">
        <v>1</v>
      </c>
      <c r="G28" s="118" t="s">
        <v>93</v>
      </c>
      <c r="H28" s="118" t="s">
        <v>94</v>
      </c>
      <c r="I28" s="118" t="s">
        <v>95</v>
      </c>
      <c r="J28" s="118" t="s">
        <v>86</v>
      </c>
      <c r="K28" s="118" t="s">
        <v>86</v>
      </c>
      <c r="L28" s="118">
        <v>94</v>
      </c>
      <c r="M28" s="118">
        <v>310</v>
      </c>
      <c r="N28" s="118">
        <v>721</v>
      </c>
      <c r="O28" s="118">
        <v>2715</v>
      </c>
      <c r="P28" s="176">
        <v>134</v>
      </c>
      <c r="Q28" s="176">
        <v>134</v>
      </c>
      <c r="R28" s="184"/>
      <c r="S28" s="184"/>
      <c r="T28" s="176">
        <v>134</v>
      </c>
      <c r="U28" s="159"/>
      <c r="V28" s="159"/>
      <c r="W28" s="118" t="s">
        <v>93</v>
      </c>
      <c r="X28" s="118" t="s">
        <v>164</v>
      </c>
      <c r="Y28" s="118" t="s">
        <v>165</v>
      </c>
    </row>
    <row r="29" s="126" customFormat="1" ht="27" customHeight="1" spans="1:25">
      <c r="A29" s="168" t="s">
        <v>166</v>
      </c>
      <c r="B29" s="151"/>
      <c r="C29" s="151"/>
      <c r="D29" s="151"/>
      <c r="E29" s="151"/>
      <c r="F29" s="151">
        <v>7</v>
      </c>
      <c r="G29" s="151"/>
      <c r="H29" s="151"/>
      <c r="I29" s="151"/>
      <c r="J29" s="151"/>
      <c r="K29" s="151"/>
      <c r="L29" s="151"/>
      <c r="M29" s="151"/>
      <c r="N29" s="151"/>
      <c r="O29" s="151"/>
      <c r="P29" s="151">
        <f>P30+P31+P37+P39</f>
        <v>1335</v>
      </c>
      <c r="Q29" s="151">
        <f>Q30+Q31+Q37+Q39</f>
        <v>1335</v>
      </c>
      <c r="R29" s="151">
        <f t="shared" ref="P29:V29" si="6">R30+R31+R37+R39</f>
        <v>0</v>
      </c>
      <c r="S29" s="151">
        <f t="shared" si="6"/>
        <v>1085</v>
      </c>
      <c r="T29" s="151">
        <f t="shared" si="6"/>
        <v>250</v>
      </c>
      <c r="U29" s="151">
        <f t="shared" si="6"/>
        <v>0</v>
      </c>
      <c r="V29" s="151">
        <f t="shared" si="6"/>
        <v>0</v>
      </c>
      <c r="W29" s="151"/>
      <c r="X29" s="151"/>
      <c r="Y29" s="151"/>
    </row>
    <row r="30" s="4" customFormat="1" ht="51" customHeight="1" spans="1:25">
      <c r="A30" s="167" t="s">
        <v>167</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row>
    <row r="31" s="126" customFormat="1" spans="1:25">
      <c r="A31" s="167" t="s">
        <v>168</v>
      </c>
      <c r="B31" s="155"/>
      <c r="C31" s="155"/>
      <c r="D31" s="155"/>
      <c r="E31" s="155"/>
      <c r="F31" s="155">
        <v>5</v>
      </c>
      <c r="G31" s="155"/>
      <c r="H31" s="155"/>
      <c r="I31" s="155"/>
      <c r="J31" s="155"/>
      <c r="K31" s="155"/>
      <c r="L31" s="155"/>
      <c r="M31" s="155"/>
      <c r="N31" s="155"/>
      <c r="O31" s="155"/>
      <c r="P31" s="155">
        <f>SUM(P32:P36)</f>
        <v>950</v>
      </c>
      <c r="Q31" s="155">
        <f t="shared" ref="Q31:V31" si="7">SUM(Q32:Q36)</f>
        <v>950</v>
      </c>
      <c r="R31" s="155">
        <f t="shared" si="7"/>
        <v>0</v>
      </c>
      <c r="S31" s="155">
        <f t="shared" si="7"/>
        <v>700</v>
      </c>
      <c r="T31" s="155">
        <f t="shared" si="7"/>
        <v>250</v>
      </c>
      <c r="U31" s="155">
        <f t="shared" si="7"/>
        <v>0</v>
      </c>
      <c r="V31" s="155">
        <f t="shared" si="7"/>
        <v>0</v>
      </c>
      <c r="W31" s="155"/>
      <c r="X31" s="155"/>
      <c r="Y31" s="155"/>
    </row>
    <row r="32" s="125" customFormat="1" ht="124" customHeight="1" spans="1:25">
      <c r="A32" s="157">
        <v>14</v>
      </c>
      <c r="B32" s="158" t="s">
        <v>169</v>
      </c>
      <c r="C32" s="158" t="s">
        <v>170</v>
      </c>
      <c r="D32" s="118" t="s">
        <v>82</v>
      </c>
      <c r="E32" s="169" t="s">
        <v>171</v>
      </c>
      <c r="F32" s="118">
        <v>1</v>
      </c>
      <c r="G32" s="158" t="s">
        <v>172</v>
      </c>
      <c r="H32" s="158"/>
      <c r="I32" s="118"/>
      <c r="J32" s="118" t="s">
        <v>95</v>
      </c>
      <c r="K32" s="118"/>
      <c r="L32" s="118">
        <v>63</v>
      </c>
      <c r="M32" s="118">
        <v>228</v>
      </c>
      <c r="N32" s="118">
        <v>426</v>
      </c>
      <c r="O32" s="118">
        <v>1802</v>
      </c>
      <c r="P32" s="177">
        <v>80</v>
      </c>
      <c r="Q32" s="177">
        <v>80</v>
      </c>
      <c r="R32" s="184"/>
      <c r="S32" s="184"/>
      <c r="T32" s="177">
        <v>80</v>
      </c>
      <c r="U32" s="159"/>
      <c r="V32" s="159"/>
      <c r="W32" s="118" t="s">
        <v>172</v>
      </c>
      <c r="X32" s="118" t="s">
        <v>87</v>
      </c>
      <c r="Y32" s="118" t="s">
        <v>173</v>
      </c>
    </row>
    <row r="33" s="125" customFormat="1" ht="203" customHeight="1" spans="1:25">
      <c r="A33" s="157">
        <v>15</v>
      </c>
      <c r="B33" s="160" t="s">
        <v>174</v>
      </c>
      <c r="C33" s="160" t="s">
        <v>175</v>
      </c>
      <c r="D33" s="118" t="s">
        <v>82</v>
      </c>
      <c r="E33" s="118" t="s">
        <v>176</v>
      </c>
      <c r="F33" s="118">
        <v>1</v>
      </c>
      <c r="G33" s="118" t="s">
        <v>177</v>
      </c>
      <c r="H33" s="118" t="s">
        <v>178</v>
      </c>
      <c r="I33" s="118" t="s">
        <v>95</v>
      </c>
      <c r="J33" s="118" t="s">
        <v>86</v>
      </c>
      <c r="K33" s="118" t="s">
        <v>86</v>
      </c>
      <c r="L33" s="118">
        <v>694</v>
      </c>
      <c r="M33" s="118">
        <v>2479</v>
      </c>
      <c r="N33" s="118">
        <v>3068</v>
      </c>
      <c r="O33" s="118">
        <v>13063</v>
      </c>
      <c r="P33" s="176">
        <v>150</v>
      </c>
      <c r="Q33" s="176">
        <v>150</v>
      </c>
      <c r="R33" s="184"/>
      <c r="S33" s="184"/>
      <c r="T33" s="176">
        <v>150</v>
      </c>
      <c r="U33" s="159"/>
      <c r="V33" s="159"/>
      <c r="W33" s="118" t="s">
        <v>177</v>
      </c>
      <c r="X33" s="118" t="s">
        <v>164</v>
      </c>
      <c r="Y33" s="118" t="s">
        <v>179</v>
      </c>
    </row>
    <row r="34" s="125" customFormat="1" ht="192" customHeight="1" spans="1:25">
      <c r="A34" s="157">
        <v>16</v>
      </c>
      <c r="B34" s="118" t="s">
        <v>180</v>
      </c>
      <c r="C34" s="118" t="s">
        <v>181</v>
      </c>
      <c r="D34" s="118" t="s">
        <v>82</v>
      </c>
      <c r="E34" s="160" t="s">
        <v>182</v>
      </c>
      <c r="F34" s="118">
        <v>1</v>
      </c>
      <c r="G34" s="118" t="s">
        <v>183</v>
      </c>
      <c r="H34" s="118" t="s">
        <v>184</v>
      </c>
      <c r="I34" s="118" t="s">
        <v>95</v>
      </c>
      <c r="J34" s="118" t="s">
        <v>86</v>
      </c>
      <c r="K34" s="118" t="s">
        <v>86</v>
      </c>
      <c r="L34" s="118">
        <v>59</v>
      </c>
      <c r="M34" s="118">
        <v>162</v>
      </c>
      <c r="N34" s="118">
        <v>421</v>
      </c>
      <c r="O34" s="118">
        <v>1719</v>
      </c>
      <c r="P34" s="159">
        <v>200</v>
      </c>
      <c r="Q34" s="159">
        <v>200</v>
      </c>
      <c r="R34" s="184"/>
      <c r="S34" s="159">
        <v>200</v>
      </c>
      <c r="T34" s="159"/>
      <c r="U34" s="159"/>
      <c r="V34" s="159"/>
      <c r="W34" s="118" t="s">
        <v>183</v>
      </c>
      <c r="X34" s="118" t="s">
        <v>87</v>
      </c>
      <c r="Y34" s="118" t="s">
        <v>185</v>
      </c>
    </row>
    <row r="35" s="125" customFormat="1" ht="120" spans="1:25">
      <c r="A35" s="157">
        <v>17</v>
      </c>
      <c r="B35" s="170" t="s">
        <v>186</v>
      </c>
      <c r="C35" s="118" t="s">
        <v>187</v>
      </c>
      <c r="D35" s="118" t="s">
        <v>82</v>
      </c>
      <c r="E35" s="118" t="s">
        <v>188</v>
      </c>
      <c r="F35" s="118">
        <v>1</v>
      </c>
      <c r="G35" s="118" t="s">
        <v>172</v>
      </c>
      <c r="H35" s="118" t="s">
        <v>189</v>
      </c>
      <c r="I35" s="118" t="s">
        <v>95</v>
      </c>
      <c r="J35" s="118" t="s">
        <v>95</v>
      </c>
      <c r="K35" s="118" t="s">
        <v>95</v>
      </c>
      <c r="L35" s="118">
        <v>59</v>
      </c>
      <c r="M35" s="118">
        <v>244</v>
      </c>
      <c r="N35" s="118">
        <v>349</v>
      </c>
      <c r="O35" s="118">
        <v>1538</v>
      </c>
      <c r="P35" s="115">
        <v>120</v>
      </c>
      <c r="Q35" s="115">
        <v>120</v>
      </c>
      <c r="R35" s="184"/>
      <c r="S35" s="115">
        <v>100</v>
      </c>
      <c r="T35" s="115">
        <v>20</v>
      </c>
      <c r="U35" s="159"/>
      <c r="V35" s="159"/>
      <c r="W35" s="118" t="s">
        <v>172</v>
      </c>
      <c r="X35" s="118" t="s">
        <v>87</v>
      </c>
      <c r="Y35" s="118" t="s">
        <v>190</v>
      </c>
    </row>
    <row r="36" s="125" customFormat="1" ht="120" spans="1:25">
      <c r="A36" s="157">
        <v>18</v>
      </c>
      <c r="B36" s="158" t="s">
        <v>169</v>
      </c>
      <c r="C36" s="158" t="s">
        <v>170</v>
      </c>
      <c r="D36" s="118" t="s">
        <v>82</v>
      </c>
      <c r="E36" s="169" t="s">
        <v>171</v>
      </c>
      <c r="F36" s="118">
        <v>1</v>
      </c>
      <c r="G36" s="158" t="s">
        <v>172</v>
      </c>
      <c r="H36" s="158"/>
      <c r="I36" s="118"/>
      <c r="J36" s="118" t="s">
        <v>95</v>
      </c>
      <c r="K36" s="118"/>
      <c r="L36" s="118">
        <v>63</v>
      </c>
      <c r="M36" s="118">
        <v>228</v>
      </c>
      <c r="N36" s="118">
        <v>426</v>
      </c>
      <c r="O36" s="118">
        <v>1802</v>
      </c>
      <c r="P36" s="115">
        <v>400</v>
      </c>
      <c r="Q36" s="115">
        <v>400</v>
      </c>
      <c r="R36" s="184"/>
      <c r="S36" s="115">
        <v>400</v>
      </c>
      <c r="T36" s="177"/>
      <c r="U36" s="159"/>
      <c r="V36" s="159"/>
      <c r="W36" s="118" t="s">
        <v>172</v>
      </c>
      <c r="X36" s="118" t="s">
        <v>87</v>
      </c>
      <c r="Y36" s="118" t="s">
        <v>173</v>
      </c>
    </row>
    <row r="37" s="126" customFormat="1" ht="36" spans="1:25">
      <c r="A37" s="167" t="s">
        <v>191</v>
      </c>
      <c r="B37" s="155"/>
      <c r="C37" s="155"/>
      <c r="D37" s="155"/>
      <c r="E37" s="155"/>
      <c r="F37" s="155">
        <v>1</v>
      </c>
      <c r="G37" s="155"/>
      <c r="H37" s="155"/>
      <c r="I37" s="155"/>
      <c r="J37" s="155"/>
      <c r="K37" s="155"/>
      <c r="L37" s="155"/>
      <c r="M37" s="155"/>
      <c r="N37" s="155"/>
      <c r="O37" s="155"/>
      <c r="P37" s="155">
        <f>SUM(P38)</f>
        <v>90</v>
      </c>
      <c r="Q37" s="155">
        <f t="shared" ref="Q37:V37" si="8">SUM(Q38)</f>
        <v>90</v>
      </c>
      <c r="R37" s="155">
        <f t="shared" si="8"/>
        <v>0</v>
      </c>
      <c r="S37" s="155">
        <f t="shared" si="8"/>
        <v>90</v>
      </c>
      <c r="T37" s="155">
        <f t="shared" si="8"/>
        <v>0</v>
      </c>
      <c r="U37" s="155">
        <f t="shared" si="8"/>
        <v>0</v>
      </c>
      <c r="V37" s="155">
        <f t="shared" si="8"/>
        <v>0</v>
      </c>
      <c r="W37" s="155"/>
      <c r="X37" s="155"/>
      <c r="Y37" s="155"/>
    </row>
    <row r="38" s="125" customFormat="1" ht="120" spans="1:25">
      <c r="A38" s="157">
        <v>19</v>
      </c>
      <c r="B38" s="170" t="s">
        <v>192</v>
      </c>
      <c r="C38" s="158" t="s">
        <v>193</v>
      </c>
      <c r="D38" s="118" t="s">
        <v>82</v>
      </c>
      <c r="E38" s="159" t="s">
        <v>194</v>
      </c>
      <c r="F38" s="118">
        <v>1</v>
      </c>
      <c r="G38" s="118" t="s">
        <v>172</v>
      </c>
      <c r="H38" s="118" t="s">
        <v>195</v>
      </c>
      <c r="I38" s="118" t="s">
        <v>95</v>
      </c>
      <c r="J38" s="118" t="s">
        <v>95</v>
      </c>
      <c r="K38" s="118" t="s">
        <v>95</v>
      </c>
      <c r="L38" s="118">
        <v>31</v>
      </c>
      <c r="M38" s="118">
        <v>112</v>
      </c>
      <c r="N38" s="118">
        <v>303</v>
      </c>
      <c r="O38" s="118">
        <v>1297</v>
      </c>
      <c r="P38" s="177">
        <v>90</v>
      </c>
      <c r="Q38" s="177">
        <v>90</v>
      </c>
      <c r="R38" s="184"/>
      <c r="S38" s="177">
        <v>90</v>
      </c>
      <c r="T38" s="159"/>
      <c r="U38" s="159"/>
      <c r="V38" s="159"/>
      <c r="W38" s="118" t="s">
        <v>172</v>
      </c>
      <c r="X38" s="118" t="s">
        <v>142</v>
      </c>
      <c r="Y38" s="101" t="s">
        <v>196</v>
      </c>
    </row>
    <row r="39" s="126" customFormat="1" ht="36" spans="1:25">
      <c r="A39" s="167" t="s">
        <v>197</v>
      </c>
      <c r="B39" s="155"/>
      <c r="C39" s="155"/>
      <c r="D39" s="155"/>
      <c r="E39" s="155"/>
      <c r="F39" s="155">
        <v>1</v>
      </c>
      <c r="G39" s="155"/>
      <c r="H39" s="155"/>
      <c r="I39" s="155"/>
      <c r="J39" s="155"/>
      <c r="K39" s="155"/>
      <c r="L39" s="155"/>
      <c r="M39" s="155"/>
      <c r="N39" s="155"/>
      <c r="O39" s="155"/>
      <c r="P39" s="155">
        <f>SUM(P40)</f>
        <v>295</v>
      </c>
      <c r="Q39" s="155">
        <f t="shared" ref="Q39:V39" si="9">SUM(Q40)</f>
        <v>295</v>
      </c>
      <c r="R39" s="155">
        <f t="shared" si="9"/>
        <v>0</v>
      </c>
      <c r="S39" s="155">
        <f t="shared" si="9"/>
        <v>295</v>
      </c>
      <c r="T39" s="155">
        <f t="shared" si="9"/>
        <v>0</v>
      </c>
      <c r="U39" s="155">
        <f t="shared" si="9"/>
        <v>0</v>
      </c>
      <c r="V39" s="155">
        <f t="shared" si="9"/>
        <v>0</v>
      </c>
      <c r="W39" s="155"/>
      <c r="X39" s="155"/>
      <c r="Y39" s="155"/>
    </row>
    <row r="40" s="125" customFormat="1" ht="132" spans="1:25">
      <c r="A40" s="115" t="s">
        <v>198</v>
      </c>
      <c r="B40" s="158" t="s">
        <v>199</v>
      </c>
      <c r="C40" s="158" t="s">
        <v>200</v>
      </c>
      <c r="D40" s="118" t="s">
        <v>201</v>
      </c>
      <c r="E40" s="171" t="s">
        <v>202</v>
      </c>
      <c r="F40" s="118">
        <v>1</v>
      </c>
      <c r="G40" s="158" t="s">
        <v>203</v>
      </c>
      <c r="H40" s="118"/>
      <c r="I40" s="118"/>
      <c r="J40" s="118" t="s">
        <v>86</v>
      </c>
      <c r="K40" s="118"/>
      <c r="L40" s="118">
        <v>132</v>
      </c>
      <c r="M40" s="118">
        <v>355</v>
      </c>
      <c r="N40" s="118">
        <v>570</v>
      </c>
      <c r="O40" s="118">
        <v>2417</v>
      </c>
      <c r="P40" s="177">
        <v>295</v>
      </c>
      <c r="Q40" s="177">
        <v>295</v>
      </c>
      <c r="R40" s="184"/>
      <c r="S40" s="177">
        <v>295</v>
      </c>
      <c r="T40" s="159"/>
      <c r="U40" s="159"/>
      <c r="V40" s="159"/>
      <c r="W40" s="158" t="s">
        <v>203</v>
      </c>
      <c r="X40" s="118" t="s">
        <v>164</v>
      </c>
      <c r="Y40" s="118" t="s">
        <v>204</v>
      </c>
    </row>
    <row r="41" s="126" customFormat="1" ht="24" spans="1:25">
      <c r="A41" s="168" t="s">
        <v>205</v>
      </c>
      <c r="B41" s="151"/>
      <c r="C41" s="151"/>
      <c r="D41" s="151"/>
      <c r="E41" s="151"/>
      <c r="F41" s="151">
        <v>60</v>
      </c>
      <c r="G41" s="151"/>
      <c r="H41" s="151"/>
      <c r="I41" s="151"/>
      <c r="J41" s="151"/>
      <c r="K41" s="151"/>
      <c r="L41" s="151"/>
      <c r="M41" s="151"/>
      <c r="N41" s="151"/>
      <c r="O41" s="151"/>
      <c r="P41" s="151">
        <f t="shared" ref="P41:V41" si="10">P42+P103</f>
        <v>6550</v>
      </c>
      <c r="Q41" s="151">
        <f t="shared" si="10"/>
        <v>6004</v>
      </c>
      <c r="R41" s="151">
        <f t="shared" si="10"/>
        <v>2305</v>
      </c>
      <c r="S41" s="151">
        <f t="shared" si="10"/>
        <v>581</v>
      </c>
      <c r="T41" s="151">
        <f t="shared" si="10"/>
        <v>3118</v>
      </c>
      <c r="U41" s="151">
        <f t="shared" si="10"/>
        <v>0</v>
      </c>
      <c r="V41" s="151">
        <f t="shared" si="10"/>
        <v>546</v>
      </c>
      <c r="W41" s="151"/>
      <c r="X41" s="151"/>
      <c r="Y41" s="151"/>
    </row>
    <row r="42" s="126" customFormat="1" ht="60" spans="1:25">
      <c r="A42" s="167" t="s">
        <v>206</v>
      </c>
      <c r="B42" s="155"/>
      <c r="C42" s="155"/>
      <c r="D42" s="155"/>
      <c r="E42" s="155"/>
      <c r="F42" s="155">
        <v>60</v>
      </c>
      <c r="G42" s="155"/>
      <c r="H42" s="155"/>
      <c r="I42" s="155"/>
      <c r="J42" s="155"/>
      <c r="K42" s="155"/>
      <c r="L42" s="155"/>
      <c r="M42" s="155"/>
      <c r="N42" s="155"/>
      <c r="O42" s="155"/>
      <c r="P42" s="155">
        <f>SUM(P43:P102)</f>
        <v>6550</v>
      </c>
      <c r="Q42" s="155">
        <f t="shared" ref="Q42:V42" si="11">SUM(Q43:Q102)</f>
        <v>6004</v>
      </c>
      <c r="R42" s="155">
        <f t="shared" si="11"/>
        <v>2305</v>
      </c>
      <c r="S42" s="155">
        <f t="shared" si="11"/>
        <v>581</v>
      </c>
      <c r="T42" s="155">
        <f t="shared" si="11"/>
        <v>3118</v>
      </c>
      <c r="U42" s="155">
        <f t="shared" si="11"/>
        <v>0</v>
      </c>
      <c r="V42" s="155">
        <f t="shared" si="11"/>
        <v>546</v>
      </c>
      <c r="W42" s="155"/>
      <c r="X42" s="155"/>
      <c r="Y42" s="155"/>
    </row>
    <row r="43" s="125" customFormat="1" ht="81" customHeight="1" spans="1:25">
      <c r="A43" s="157">
        <v>21</v>
      </c>
      <c r="B43" s="118" t="s">
        <v>207</v>
      </c>
      <c r="C43" s="118" t="s">
        <v>208</v>
      </c>
      <c r="D43" s="118" t="s">
        <v>132</v>
      </c>
      <c r="E43" s="118" t="s">
        <v>209</v>
      </c>
      <c r="F43" s="118">
        <v>1</v>
      </c>
      <c r="G43" s="118" t="s">
        <v>93</v>
      </c>
      <c r="H43" s="118" t="s">
        <v>210</v>
      </c>
      <c r="I43" s="118" t="s">
        <v>86</v>
      </c>
      <c r="J43" s="118" t="s">
        <v>86</v>
      </c>
      <c r="K43" s="118" t="s">
        <v>86</v>
      </c>
      <c r="L43" s="118">
        <v>19</v>
      </c>
      <c r="M43" s="118">
        <v>57</v>
      </c>
      <c r="N43" s="118">
        <v>58</v>
      </c>
      <c r="O43" s="118">
        <v>206</v>
      </c>
      <c r="P43" s="157">
        <v>45</v>
      </c>
      <c r="Q43" s="115">
        <f>SUBTOTAL(9,R43:U43)</f>
        <v>45</v>
      </c>
      <c r="R43" s="159">
        <v>45</v>
      </c>
      <c r="S43" s="159"/>
      <c r="T43" s="159"/>
      <c r="U43" s="159"/>
      <c r="V43" s="159"/>
      <c r="W43" s="118" t="s">
        <v>211</v>
      </c>
      <c r="X43" s="118" t="s">
        <v>212</v>
      </c>
      <c r="Y43" s="118" t="s">
        <v>213</v>
      </c>
    </row>
    <row r="44" s="128" customFormat="1" ht="74" customHeight="1" spans="1:25">
      <c r="A44" s="157">
        <v>22</v>
      </c>
      <c r="B44" s="118" t="s">
        <v>214</v>
      </c>
      <c r="C44" s="118" t="s">
        <v>215</v>
      </c>
      <c r="D44" s="118" t="s">
        <v>132</v>
      </c>
      <c r="E44" s="118" t="s">
        <v>216</v>
      </c>
      <c r="F44" s="118">
        <v>1</v>
      </c>
      <c r="G44" s="118" t="s">
        <v>217</v>
      </c>
      <c r="H44" s="118" t="s">
        <v>218</v>
      </c>
      <c r="I44" s="118" t="s">
        <v>86</v>
      </c>
      <c r="J44" s="118" t="s">
        <v>86</v>
      </c>
      <c r="K44" s="118" t="s">
        <v>86</v>
      </c>
      <c r="L44" s="118">
        <v>8</v>
      </c>
      <c r="M44" s="118">
        <v>21</v>
      </c>
      <c r="N44" s="118">
        <v>23</v>
      </c>
      <c r="O44" s="118">
        <v>72</v>
      </c>
      <c r="P44" s="157">
        <v>18</v>
      </c>
      <c r="Q44" s="115">
        <f>SUBTOTAL(9,R44:U44)</f>
        <v>18</v>
      </c>
      <c r="R44" s="159">
        <v>18</v>
      </c>
      <c r="S44" s="159"/>
      <c r="T44" s="159"/>
      <c r="U44" s="159"/>
      <c r="V44" s="159"/>
      <c r="W44" s="118" t="s">
        <v>211</v>
      </c>
      <c r="X44" s="118" t="s">
        <v>212</v>
      </c>
      <c r="Y44" s="118" t="s">
        <v>219</v>
      </c>
    </row>
    <row r="45" s="125" customFormat="1" ht="80" customHeight="1" spans="1:25">
      <c r="A45" s="157">
        <v>23</v>
      </c>
      <c r="B45" s="118" t="s">
        <v>220</v>
      </c>
      <c r="C45" s="118" t="s">
        <v>221</v>
      </c>
      <c r="D45" s="118" t="s">
        <v>132</v>
      </c>
      <c r="E45" s="118" t="s">
        <v>222</v>
      </c>
      <c r="F45" s="118">
        <v>1</v>
      </c>
      <c r="G45" s="118" t="s">
        <v>122</v>
      </c>
      <c r="H45" s="118" t="s">
        <v>223</v>
      </c>
      <c r="I45" s="118" t="s">
        <v>95</v>
      </c>
      <c r="J45" s="118" t="s">
        <v>86</v>
      </c>
      <c r="K45" s="118" t="s">
        <v>86</v>
      </c>
      <c r="L45" s="118">
        <v>12</v>
      </c>
      <c r="M45" s="118">
        <v>33</v>
      </c>
      <c r="N45" s="118">
        <v>121</v>
      </c>
      <c r="O45" s="118">
        <v>366</v>
      </c>
      <c r="P45" s="115">
        <v>20</v>
      </c>
      <c r="Q45" s="115">
        <v>20</v>
      </c>
      <c r="R45" s="159">
        <v>20</v>
      </c>
      <c r="S45" s="159"/>
      <c r="T45" s="159"/>
      <c r="U45" s="159"/>
      <c r="V45" s="159"/>
      <c r="W45" s="118" t="s">
        <v>211</v>
      </c>
      <c r="X45" s="118" t="s">
        <v>212</v>
      </c>
      <c r="Y45" s="118" t="s">
        <v>213</v>
      </c>
    </row>
    <row r="46" s="125" customFormat="1" ht="106" customHeight="1" spans="1:25">
      <c r="A46" s="157">
        <v>24</v>
      </c>
      <c r="B46" s="172" t="s">
        <v>224</v>
      </c>
      <c r="C46" s="118" t="s">
        <v>225</v>
      </c>
      <c r="D46" s="158" t="s">
        <v>132</v>
      </c>
      <c r="E46" s="118" t="s">
        <v>226</v>
      </c>
      <c r="F46" s="118">
        <v>1</v>
      </c>
      <c r="G46" s="118" t="s">
        <v>106</v>
      </c>
      <c r="H46" s="118" t="s">
        <v>227</v>
      </c>
      <c r="I46" s="118" t="s">
        <v>86</v>
      </c>
      <c r="J46" s="118" t="s">
        <v>86</v>
      </c>
      <c r="K46" s="118" t="s">
        <v>86</v>
      </c>
      <c r="L46" s="118">
        <v>3</v>
      </c>
      <c r="M46" s="118">
        <v>10</v>
      </c>
      <c r="N46" s="118">
        <v>38</v>
      </c>
      <c r="O46" s="118">
        <v>1149</v>
      </c>
      <c r="P46" s="159">
        <v>207</v>
      </c>
      <c r="Q46" s="159">
        <v>207</v>
      </c>
      <c r="R46" s="159">
        <v>207</v>
      </c>
      <c r="S46" s="115"/>
      <c r="T46" s="115"/>
      <c r="U46" s="115"/>
      <c r="V46" s="115"/>
      <c r="W46" s="158" t="s">
        <v>87</v>
      </c>
      <c r="X46" s="158" t="s">
        <v>87</v>
      </c>
      <c r="Y46" s="158" t="s">
        <v>228</v>
      </c>
    </row>
    <row r="47" s="125" customFormat="1" ht="106" customHeight="1" spans="1:25">
      <c r="A47" s="157">
        <v>25</v>
      </c>
      <c r="B47" s="172" t="s">
        <v>229</v>
      </c>
      <c r="C47" s="118" t="s">
        <v>230</v>
      </c>
      <c r="D47" s="158" t="s">
        <v>132</v>
      </c>
      <c r="E47" s="118" t="s">
        <v>231</v>
      </c>
      <c r="F47" s="118">
        <v>1</v>
      </c>
      <c r="G47" s="118" t="s">
        <v>106</v>
      </c>
      <c r="H47" s="118" t="s">
        <v>232</v>
      </c>
      <c r="I47" s="118" t="s">
        <v>86</v>
      </c>
      <c r="J47" s="118" t="s">
        <v>86</v>
      </c>
      <c r="K47" s="118" t="s">
        <v>86</v>
      </c>
      <c r="L47" s="118">
        <v>27</v>
      </c>
      <c r="M47" s="118">
        <v>86</v>
      </c>
      <c r="N47" s="118">
        <v>117</v>
      </c>
      <c r="O47" s="118">
        <v>452</v>
      </c>
      <c r="P47" s="159">
        <v>221</v>
      </c>
      <c r="Q47" s="159">
        <v>221</v>
      </c>
      <c r="R47" s="159">
        <v>221</v>
      </c>
      <c r="S47" s="115"/>
      <c r="T47" s="115"/>
      <c r="U47" s="115"/>
      <c r="V47" s="115"/>
      <c r="W47" s="158" t="s">
        <v>87</v>
      </c>
      <c r="X47" s="158" t="s">
        <v>87</v>
      </c>
      <c r="Y47" s="158" t="s">
        <v>228</v>
      </c>
    </row>
    <row r="48" s="125" customFormat="1" ht="96" spans="1:25">
      <c r="A48" s="157">
        <v>26</v>
      </c>
      <c r="B48" s="172" t="s">
        <v>233</v>
      </c>
      <c r="C48" s="118" t="s">
        <v>234</v>
      </c>
      <c r="D48" s="158" t="s">
        <v>132</v>
      </c>
      <c r="E48" s="118" t="s">
        <v>235</v>
      </c>
      <c r="F48" s="118">
        <v>1</v>
      </c>
      <c r="G48" s="118" t="s">
        <v>183</v>
      </c>
      <c r="H48" s="118" t="s">
        <v>236</v>
      </c>
      <c r="I48" s="118" t="s">
        <v>86</v>
      </c>
      <c r="J48" s="118" t="s">
        <v>86</v>
      </c>
      <c r="K48" s="118" t="s">
        <v>86</v>
      </c>
      <c r="L48" s="118">
        <v>45</v>
      </c>
      <c r="M48" s="118">
        <v>137</v>
      </c>
      <c r="N48" s="118">
        <v>135</v>
      </c>
      <c r="O48" s="118">
        <v>526</v>
      </c>
      <c r="P48" s="159">
        <v>276</v>
      </c>
      <c r="Q48" s="159">
        <v>276</v>
      </c>
      <c r="R48" s="159">
        <v>276</v>
      </c>
      <c r="S48" s="115"/>
      <c r="T48" s="115"/>
      <c r="U48" s="115"/>
      <c r="V48" s="115"/>
      <c r="W48" s="158" t="s">
        <v>87</v>
      </c>
      <c r="X48" s="158" t="s">
        <v>87</v>
      </c>
      <c r="Y48" s="158" t="s">
        <v>228</v>
      </c>
    </row>
    <row r="49" s="125" customFormat="1" ht="96" spans="1:25">
      <c r="A49" s="157">
        <v>27</v>
      </c>
      <c r="B49" s="172" t="s">
        <v>237</v>
      </c>
      <c r="C49" s="118" t="s">
        <v>238</v>
      </c>
      <c r="D49" s="158" t="s">
        <v>132</v>
      </c>
      <c r="E49" s="118" t="s">
        <v>239</v>
      </c>
      <c r="F49" s="118">
        <v>1</v>
      </c>
      <c r="G49" s="118" t="s">
        <v>183</v>
      </c>
      <c r="H49" s="118" t="s">
        <v>240</v>
      </c>
      <c r="I49" s="118" t="s">
        <v>86</v>
      </c>
      <c r="J49" s="118" t="s">
        <v>86</v>
      </c>
      <c r="K49" s="118" t="s">
        <v>86</v>
      </c>
      <c r="L49" s="118">
        <v>40</v>
      </c>
      <c r="M49" s="118">
        <v>123</v>
      </c>
      <c r="N49" s="118">
        <v>120</v>
      </c>
      <c r="O49" s="118">
        <v>475</v>
      </c>
      <c r="P49" s="159">
        <v>138</v>
      </c>
      <c r="Q49" s="159">
        <v>138</v>
      </c>
      <c r="R49" s="159">
        <v>138</v>
      </c>
      <c r="S49" s="115"/>
      <c r="T49" s="115"/>
      <c r="U49" s="115"/>
      <c r="V49" s="115"/>
      <c r="W49" s="158" t="s">
        <v>87</v>
      </c>
      <c r="X49" s="158" t="s">
        <v>87</v>
      </c>
      <c r="Y49" s="158" t="s">
        <v>228</v>
      </c>
    </row>
    <row r="50" s="125" customFormat="1" ht="96" spans="1:25">
      <c r="A50" s="157">
        <v>28</v>
      </c>
      <c r="B50" s="172" t="s">
        <v>241</v>
      </c>
      <c r="C50" s="118" t="s">
        <v>242</v>
      </c>
      <c r="D50" s="158" t="s">
        <v>132</v>
      </c>
      <c r="E50" s="118" t="s">
        <v>243</v>
      </c>
      <c r="F50" s="118">
        <v>1</v>
      </c>
      <c r="G50" s="118" t="s">
        <v>84</v>
      </c>
      <c r="H50" s="118" t="s">
        <v>244</v>
      </c>
      <c r="I50" s="118" t="s">
        <v>95</v>
      </c>
      <c r="J50" s="118" t="s">
        <v>86</v>
      </c>
      <c r="K50" s="118" t="s">
        <v>86</v>
      </c>
      <c r="L50" s="118">
        <v>8</v>
      </c>
      <c r="M50" s="118">
        <v>23</v>
      </c>
      <c r="N50" s="118">
        <v>153</v>
      </c>
      <c r="O50" s="118">
        <v>603</v>
      </c>
      <c r="P50" s="159">
        <v>125</v>
      </c>
      <c r="Q50" s="159">
        <v>125</v>
      </c>
      <c r="R50" s="159">
        <v>125</v>
      </c>
      <c r="S50" s="115"/>
      <c r="T50" s="115"/>
      <c r="U50" s="115"/>
      <c r="V50" s="115"/>
      <c r="W50" s="158" t="s">
        <v>87</v>
      </c>
      <c r="X50" s="158" t="s">
        <v>87</v>
      </c>
      <c r="Y50" s="158" t="s">
        <v>228</v>
      </c>
    </row>
    <row r="51" s="125" customFormat="1" ht="96" spans="1:25">
      <c r="A51" s="157">
        <v>29</v>
      </c>
      <c r="B51" s="172" t="s">
        <v>245</v>
      </c>
      <c r="C51" s="118" t="s">
        <v>246</v>
      </c>
      <c r="D51" s="158" t="s">
        <v>132</v>
      </c>
      <c r="E51" s="118" t="s">
        <v>247</v>
      </c>
      <c r="F51" s="118">
        <v>1</v>
      </c>
      <c r="G51" s="118" t="s">
        <v>100</v>
      </c>
      <c r="H51" s="118" t="s">
        <v>248</v>
      </c>
      <c r="I51" s="118" t="s">
        <v>86</v>
      </c>
      <c r="J51" s="118" t="s">
        <v>86</v>
      </c>
      <c r="K51" s="118" t="s">
        <v>86</v>
      </c>
      <c r="L51" s="118">
        <v>25</v>
      </c>
      <c r="M51" s="118">
        <v>73</v>
      </c>
      <c r="N51" s="118">
        <v>120</v>
      </c>
      <c r="O51" s="118">
        <v>454</v>
      </c>
      <c r="P51" s="159">
        <v>362</v>
      </c>
      <c r="Q51" s="159">
        <v>362</v>
      </c>
      <c r="R51" s="159">
        <v>362</v>
      </c>
      <c r="S51" s="115"/>
      <c r="T51" s="115"/>
      <c r="U51" s="115"/>
      <c r="V51" s="115"/>
      <c r="W51" s="158" t="s">
        <v>87</v>
      </c>
      <c r="X51" s="158" t="s">
        <v>87</v>
      </c>
      <c r="Y51" s="158" t="s">
        <v>228</v>
      </c>
    </row>
    <row r="52" s="125" customFormat="1" ht="150" customHeight="1" spans="1:25">
      <c r="A52" s="157">
        <v>30</v>
      </c>
      <c r="B52" s="172" t="s">
        <v>249</v>
      </c>
      <c r="C52" s="118" t="s">
        <v>250</v>
      </c>
      <c r="D52" s="158" t="s">
        <v>132</v>
      </c>
      <c r="E52" s="118" t="s">
        <v>251</v>
      </c>
      <c r="F52" s="118">
        <v>1</v>
      </c>
      <c r="G52" s="118" t="s">
        <v>128</v>
      </c>
      <c r="H52" s="118" t="s">
        <v>252</v>
      </c>
      <c r="I52" s="118" t="s">
        <v>95</v>
      </c>
      <c r="J52" s="118" t="s">
        <v>86</v>
      </c>
      <c r="K52" s="118" t="s">
        <v>86</v>
      </c>
      <c r="L52" s="118">
        <v>7</v>
      </c>
      <c r="M52" s="118">
        <v>19</v>
      </c>
      <c r="N52" s="118">
        <v>53</v>
      </c>
      <c r="O52" s="118">
        <v>204</v>
      </c>
      <c r="P52" s="159">
        <v>138</v>
      </c>
      <c r="Q52" s="159">
        <v>138</v>
      </c>
      <c r="R52" s="159">
        <v>138</v>
      </c>
      <c r="S52" s="115"/>
      <c r="T52" s="115"/>
      <c r="U52" s="115"/>
      <c r="V52" s="115"/>
      <c r="W52" s="158" t="s">
        <v>87</v>
      </c>
      <c r="X52" s="158" t="s">
        <v>87</v>
      </c>
      <c r="Y52" s="158" t="s">
        <v>228</v>
      </c>
    </row>
    <row r="53" s="125" customFormat="1" ht="106" customHeight="1" spans="1:25">
      <c r="A53" s="157">
        <v>31</v>
      </c>
      <c r="B53" s="172" t="s">
        <v>253</v>
      </c>
      <c r="C53" s="118" t="s">
        <v>254</v>
      </c>
      <c r="D53" s="158" t="s">
        <v>132</v>
      </c>
      <c r="E53" s="118" t="s">
        <v>255</v>
      </c>
      <c r="F53" s="118">
        <v>1</v>
      </c>
      <c r="G53" s="118" t="s">
        <v>111</v>
      </c>
      <c r="H53" s="118" t="s">
        <v>256</v>
      </c>
      <c r="I53" s="118" t="s">
        <v>86</v>
      </c>
      <c r="J53" s="118" t="s">
        <v>86</v>
      </c>
      <c r="K53" s="118" t="s">
        <v>86</v>
      </c>
      <c r="L53" s="118">
        <v>25</v>
      </c>
      <c r="M53" s="118">
        <v>58</v>
      </c>
      <c r="N53" s="118">
        <v>205</v>
      </c>
      <c r="O53" s="118">
        <v>813</v>
      </c>
      <c r="P53" s="159">
        <v>146</v>
      </c>
      <c r="Q53" s="159">
        <v>146</v>
      </c>
      <c r="R53" s="159">
        <v>146</v>
      </c>
      <c r="S53" s="115"/>
      <c r="T53" s="115"/>
      <c r="U53" s="115"/>
      <c r="V53" s="115"/>
      <c r="W53" s="158" t="s">
        <v>87</v>
      </c>
      <c r="X53" s="158" t="s">
        <v>87</v>
      </c>
      <c r="Y53" s="158" t="s">
        <v>228</v>
      </c>
    </row>
    <row r="54" s="125" customFormat="1" ht="96" spans="1:25">
      <c r="A54" s="157">
        <v>32</v>
      </c>
      <c r="B54" s="172" t="s">
        <v>257</v>
      </c>
      <c r="C54" s="118" t="s">
        <v>258</v>
      </c>
      <c r="D54" s="158" t="s">
        <v>132</v>
      </c>
      <c r="E54" s="118" t="s">
        <v>259</v>
      </c>
      <c r="F54" s="118">
        <v>1</v>
      </c>
      <c r="G54" s="118" t="s">
        <v>111</v>
      </c>
      <c r="H54" s="118" t="s">
        <v>260</v>
      </c>
      <c r="I54" s="118" t="s">
        <v>95</v>
      </c>
      <c r="J54" s="118" t="s">
        <v>86</v>
      </c>
      <c r="K54" s="118" t="s">
        <v>86</v>
      </c>
      <c r="L54" s="118">
        <v>27</v>
      </c>
      <c r="M54" s="118">
        <v>79</v>
      </c>
      <c r="N54" s="118">
        <v>125</v>
      </c>
      <c r="O54" s="118">
        <v>453</v>
      </c>
      <c r="P54" s="159">
        <v>88</v>
      </c>
      <c r="Q54" s="159">
        <v>88</v>
      </c>
      <c r="R54" s="159">
        <v>88</v>
      </c>
      <c r="S54" s="115"/>
      <c r="T54" s="187"/>
      <c r="U54" s="115"/>
      <c r="V54" s="115"/>
      <c r="W54" s="158" t="s">
        <v>87</v>
      </c>
      <c r="X54" s="158" t="s">
        <v>87</v>
      </c>
      <c r="Y54" s="158" t="s">
        <v>228</v>
      </c>
    </row>
    <row r="55" s="125" customFormat="1" ht="114" customHeight="1" spans="1:25">
      <c r="A55" s="157">
        <v>33</v>
      </c>
      <c r="B55" s="172" t="s">
        <v>261</v>
      </c>
      <c r="C55" s="118" t="s">
        <v>262</v>
      </c>
      <c r="D55" s="158" t="s">
        <v>132</v>
      </c>
      <c r="E55" s="118" t="s">
        <v>263</v>
      </c>
      <c r="F55" s="118">
        <v>1</v>
      </c>
      <c r="G55" s="118" t="s">
        <v>264</v>
      </c>
      <c r="H55" s="118" t="s">
        <v>265</v>
      </c>
      <c r="I55" s="118" t="s">
        <v>86</v>
      </c>
      <c r="J55" s="118" t="s">
        <v>86</v>
      </c>
      <c r="K55" s="118" t="s">
        <v>86</v>
      </c>
      <c r="L55" s="118">
        <v>21</v>
      </c>
      <c r="M55" s="118">
        <v>67</v>
      </c>
      <c r="N55" s="118">
        <v>256</v>
      </c>
      <c r="O55" s="118">
        <v>1024</v>
      </c>
      <c r="P55" s="159">
        <v>107</v>
      </c>
      <c r="Q55" s="159">
        <v>107</v>
      </c>
      <c r="R55" s="159">
        <v>107</v>
      </c>
      <c r="S55" s="115"/>
      <c r="T55" s="115"/>
      <c r="U55" s="115"/>
      <c r="V55" s="115"/>
      <c r="W55" s="158" t="s">
        <v>87</v>
      </c>
      <c r="X55" s="158" t="s">
        <v>87</v>
      </c>
      <c r="Y55" s="158" t="s">
        <v>228</v>
      </c>
    </row>
    <row r="56" s="125" customFormat="1" ht="105" customHeight="1" spans="1:25">
      <c r="A56" s="157">
        <v>34</v>
      </c>
      <c r="B56" s="172" t="s">
        <v>266</v>
      </c>
      <c r="C56" s="118" t="s">
        <v>267</v>
      </c>
      <c r="D56" s="158" t="s">
        <v>132</v>
      </c>
      <c r="E56" s="118" t="s">
        <v>268</v>
      </c>
      <c r="F56" s="118">
        <v>1</v>
      </c>
      <c r="G56" s="118" t="s">
        <v>264</v>
      </c>
      <c r="H56" s="118" t="s">
        <v>269</v>
      </c>
      <c r="I56" s="118" t="s">
        <v>86</v>
      </c>
      <c r="J56" s="118" t="s">
        <v>86</v>
      </c>
      <c r="K56" s="118" t="s">
        <v>86</v>
      </c>
      <c r="L56" s="118">
        <v>6</v>
      </c>
      <c r="M56" s="118">
        <v>18</v>
      </c>
      <c r="N56" s="118">
        <v>280</v>
      </c>
      <c r="O56" s="118">
        <v>1123</v>
      </c>
      <c r="P56" s="159">
        <v>72</v>
      </c>
      <c r="Q56" s="159">
        <v>72</v>
      </c>
      <c r="R56" s="159">
        <v>72</v>
      </c>
      <c r="S56" s="115"/>
      <c r="T56" s="115"/>
      <c r="U56" s="115"/>
      <c r="V56" s="115"/>
      <c r="W56" s="158" t="s">
        <v>87</v>
      </c>
      <c r="X56" s="158" t="s">
        <v>87</v>
      </c>
      <c r="Y56" s="158" t="s">
        <v>228</v>
      </c>
    </row>
    <row r="57" s="125" customFormat="1" ht="117" customHeight="1" spans="1:25">
      <c r="A57" s="157">
        <v>35</v>
      </c>
      <c r="B57" s="172" t="s">
        <v>270</v>
      </c>
      <c r="C57" s="118" t="s">
        <v>271</v>
      </c>
      <c r="D57" s="158" t="s">
        <v>132</v>
      </c>
      <c r="E57" s="118" t="s">
        <v>272</v>
      </c>
      <c r="F57" s="118">
        <v>1</v>
      </c>
      <c r="G57" s="118" t="s">
        <v>264</v>
      </c>
      <c r="H57" s="118" t="s">
        <v>273</v>
      </c>
      <c r="I57" s="118" t="s">
        <v>86</v>
      </c>
      <c r="J57" s="118" t="s">
        <v>86</v>
      </c>
      <c r="K57" s="118" t="s">
        <v>86</v>
      </c>
      <c r="L57" s="118">
        <v>26</v>
      </c>
      <c r="M57" s="118">
        <v>97</v>
      </c>
      <c r="N57" s="118">
        <v>415</v>
      </c>
      <c r="O57" s="118">
        <v>1603</v>
      </c>
      <c r="P57" s="159">
        <v>110</v>
      </c>
      <c r="Q57" s="159">
        <v>110</v>
      </c>
      <c r="R57" s="159">
        <v>110</v>
      </c>
      <c r="S57" s="115"/>
      <c r="T57" s="115"/>
      <c r="U57" s="115"/>
      <c r="V57" s="115"/>
      <c r="W57" s="158" t="s">
        <v>87</v>
      </c>
      <c r="X57" s="158" t="s">
        <v>87</v>
      </c>
      <c r="Y57" s="158" t="s">
        <v>228</v>
      </c>
    </row>
    <row r="58" s="125" customFormat="1" ht="96" spans="1:25">
      <c r="A58" s="157">
        <v>36</v>
      </c>
      <c r="B58" s="172" t="s">
        <v>274</v>
      </c>
      <c r="C58" s="118" t="s">
        <v>275</v>
      </c>
      <c r="D58" s="158" t="s">
        <v>132</v>
      </c>
      <c r="E58" s="118" t="s">
        <v>276</v>
      </c>
      <c r="F58" s="118">
        <v>1</v>
      </c>
      <c r="G58" s="118" t="s">
        <v>264</v>
      </c>
      <c r="H58" s="118" t="s">
        <v>277</v>
      </c>
      <c r="I58" s="118" t="s">
        <v>86</v>
      </c>
      <c r="J58" s="118" t="s">
        <v>86</v>
      </c>
      <c r="K58" s="118" t="s">
        <v>86</v>
      </c>
      <c r="L58" s="118">
        <v>22</v>
      </c>
      <c r="M58" s="118">
        <v>63</v>
      </c>
      <c r="N58" s="118">
        <v>812</v>
      </c>
      <c r="O58" s="118">
        <v>3105</v>
      </c>
      <c r="P58" s="159">
        <v>160</v>
      </c>
      <c r="Q58" s="159">
        <v>160</v>
      </c>
      <c r="R58" s="159"/>
      <c r="S58" s="159">
        <v>160</v>
      </c>
      <c r="T58" s="115"/>
      <c r="U58" s="115"/>
      <c r="V58" s="115"/>
      <c r="W58" s="158" t="s">
        <v>87</v>
      </c>
      <c r="X58" s="158" t="s">
        <v>87</v>
      </c>
      <c r="Y58" s="158" t="s">
        <v>228</v>
      </c>
    </row>
    <row r="59" s="125" customFormat="1" ht="96" spans="1:25">
      <c r="A59" s="157">
        <v>37</v>
      </c>
      <c r="B59" s="172" t="s">
        <v>278</v>
      </c>
      <c r="C59" s="118" t="s">
        <v>279</v>
      </c>
      <c r="D59" s="158" t="s">
        <v>132</v>
      </c>
      <c r="E59" s="118" t="s">
        <v>280</v>
      </c>
      <c r="F59" s="118">
        <v>1</v>
      </c>
      <c r="G59" s="118" t="s">
        <v>264</v>
      </c>
      <c r="H59" s="118" t="s">
        <v>281</v>
      </c>
      <c r="I59" s="118" t="s">
        <v>86</v>
      </c>
      <c r="J59" s="118" t="s">
        <v>86</v>
      </c>
      <c r="K59" s="118" t="s">
        <v>86</v>
      </c>
      <c r="L59" s="118">
        <v>6</v>
      </c>
      <c r="M59" s="118">
        <v>15</v>
      </c>
      <c r="N59" s="118">
        <v>162</v>
      </c>
      <c r="O59" s="118">
        <v>635</v>
      </c>
      <c r="P59" s="159">
        <v>77</v>
      </c>
      <c r="Q59" s="159">
        <v>77</v>
      </c>
      <c r="R59" s="159"/>
      <c r="S59" s="159">
        <v>77</v>
      </c>
      <c r="T59" s="115"/>
      <c r="U59" s="115"/>
      <c r="V59" s="115"/>
      <c r="W59" s="158" t="s">
        <v>87</v>
      </c>
      <c r="X59" s="158" t="s">
        <v>87</v>
      </c>
      <c r="Y59" s="158" t="s">
        <v>228</v>
      </c>
    </row>
    <row r="60" s="125" customFormat="1" ht="106" customHeight="1" spans="1:25">
      <c r="A60" s="157">
        <v>38</v>
      </c>
      <c r="B60" s="172" t="s">
        <v>282</v>
      </c>
      <c r="C60" s="118" t="s">
        <v>283</v>
      </c>
      <c r="D60" s="158" t="s">
        <v>132</v>
      </c>
      <c r="E60" s="118" t="s">
        <v>284</v>
      </c>
      <c r="F60" s="118">
        <v>1</v>
      </c>
      <c r="G60" s="118" t="s">
        <v>100</v>
      </c>
      <c r="H60" s="118" t="s">
        <v>285</v>
      </c>
      <c r="I60" s="118" t="s">
        <v>95</v>
      </c>
      <c r="J60" s="118" t="s">
        <v>86</v>
      </c>
      <c r="K60" s="118" t="s">
        <v>86</v>
      </c>
      <c r="L60" s="118">
        <v>25</v>
      </c>
      <c r="M60" s="118">
        <v>74</v>
      </c>
      <c r="N60" s="118">
        <v>98</v>
      </c>
      <c r="O60" s="118">
        <v>386</v>
      </c>
      <c r="P60" s="159">
        <v>96</v>
      </c>
      <c r="Q60" s="159">
        <v>96</v>
      </c>
      <c r="R60" s="159"/>
      <c r="S60" s="159"/>
      <c r="T60" s="159">
        <v>96</v>
      </c>
      <c r="U60" s="115"/>
      <c r="V60" s="115"/>
      <c r="W60" s="158" t="s">
        <v>87</v>
      </c>
      <c r="X60" s="158" t="s">
        <v>87</v>
      </c>
      <c r="Y60" s="158" t="s">
        <v>228</v>
      </c>
    </row>
    <row r="61" s="125" customFormat="1" ht="106" customHeight="1" spans="1:25">
      <c r="A61" s="157">
        <v>39</v>
      </c>
      <c r="B61" s="172" t="s">
        <v>286</v>
      </c>
      <c r="C61" s="118" t="s">
        <v>287</v>
      </c>
      <c r="D61" s="158" t="s">
        <v>132</v>
      </c>
      <c r="E61" s="118" t="s">
        <v>288</v>
      </c>
      <c r="F61" s="118">
        <v>1</v>
      </c>
      <c r="G61" s="118" t="s">
        <v>93</v>
      </c>
      <c r="H61" s="118" t="s">
        <v>289</v>
      </c>
      <c r="I61" s="178" t="s">
        <v>86</v>
      </c>
      <c r="J61" s="118" t="s">
        <v>86</v>
      </c>
      <c r="K61" s="118" t="s">
        <v>86</v>
      </c>
      <c r="L61" s="118">
        <v>4</v>
      </c>
      <c r="M61" s="118">
        <v>9</v>
      </c>
      <c r="N61" s="118">
        <v>87</v>
      </c>
      <c r="O61" s="118">
        <v>342</v>
      </c>
      <c r="P61" s="159">
        <v>132</v>
      </c>
      <c r="Q61" s="159">
        <v>132</v>
      </c>
      <c r="R61" s="159"/>
      <c r="S61" s="159"/>
      <c r="T61" s="159">
        <v>132</v>
      </c>
      <c r="U61" s="115"/>
      <c r="V61" s="115"/>
      <c r="W61" s="158" t="s">
        <v>87</v>
      </c>
      <c r="X61" s="158" t="s">
        <v>87</v>
      </c>
      <c r="Y61" s="158" t="s">
        <v>228</v>
      </c>
    </row>
    <row r="62" s="125" customFormat="1" ht="111" customHeight="1" spans="1:25">
      <c r="A62" s="157">
        <v>40</v>
      </c>
      <c r="B62" s="172" t="s">
        <v>290</v>
      </c>
      <c r="C62" s="118" t="s">
        <v>291</v>
      </c>
      <c r="D62" s="158" t="s">
        <v>132</v>
      </c>
      <c r="E62" s="118" t="s">
        <v>292</v>
      </c>
      <c r="F62" s="118">
        <v>1</v>
      </c>
      <c r="G62" s="118" t="s">
        <v>93</v>
      </c>
      <c r="H62" s="118" t="s">
        <v>293</v>
      </c>
      <c r="I62" s="178" t="s">
        <v>86</v>
      </c>
      <c r="J62" s="118" t="s">
        <v>86</v>
      </c>
      <c r="K62" s="118" t="s">
        <v>86</v>
      </c>
      <c r="L62" s="118">
        <v>12</v>
      </c>
      <c r="M62" s="118">
        <v>31</v>
      </c>
      <c r="N62" s="118">
        <v>180</v>
      </c>
      <c r="O62" s="118">
        <v>701</v>
      </c>
      <c r="P62" s="159">
        <v>165</v>
      </c>
      <c r="Q62" s="159">
        <v>165</v>
      </c>
      <c r="R62" s="159"/>
      <c r="S62" s="159"/>
      <c r="T62" s="159">
        <v>165</v>
      </c>
      <c r="U62" s="115"/>
      <c r="V62" s="115"/>
      <c r="W62" s="158" t="s">
        <v>87</v>
      </c>
      <c r="X62" s="158" t="s">
        <v>87</v>
      </c>
      <c r="Y62" s="158" t="s">
        <v>228</v>
      </c>
    </row>
    <row r="63" s="125" customFormat="1" ht="96" spans="1:25">
      <c r="A63" s="157">
        <v>41</v>
      </c>
      <c r="B63" s="172" t="s">
        <v>294</v>
      </c>
      <c r="C63" s="118" t="s">
        <v>295</v>
      </c>
      <c r="D63" s="158" t="s">
        <v>132</v>
      </c>
      <c r="E63" s="118" t="s">
        <v>296</v>
      </c>
      <c r="F63" s="118">
        <v>1</v>
      </c>
      <c r="G63" s="118" t="s">
        <v>172</v>
      </c>
      <c r="H63" s="118" t="s">
        <v>297</v>
      </c>
      <c r="I63" s="178" t="s">
        <v>86</v>
      </c>
      <c r="J63" s="118" t="s">
        <v>86</v>
      </c>
      <c r="K63" s="118" t="s">
        <v>86</v>
      </c>
      <c r="L63" s="118">
        <v>27</v>
      </c>
      <c r="M63" s="118">
        <v>81</v>
      </c>
      <c r="N63" s="118">
        <v>269</v>
      </c>
      <c r="O63" s="118">
        <v>1075</v>
      </c>
      <c r="P63" s="159">
        <v>231</v>
      </c>
      <c r="Q63" s="159">
        <v>231</v>
      </c>
      <c r="R63" s="159"/>
      <c r="S63" s="115"/>
      <c r="T63" s="159">
        <v>231</v>
      </c>
      <c r="U63" s="115"/>
      <c r="V63" s="115"/>
      <c r="W63" s="158" t="s">
        <v>87</v>
      </c>
      <c r="X63" s="158" t="s">
        <v>87</v>
      </c>
      <c r="Y63" s="158" t="s">
        <v>228</v>
      </c>
    </row>
    <row r="64" s="125" customFormat="1" ht="96" spans="1:25">
      <c r="A64" s="157">
        <v>42</v>
      </c>
      <c r="B64" s="172" t="s">
        <v>298</v>
      </c>
      <c r="C64" s="118" t="s">
        <v>299</v>
      </c>
      <c r="D64" s="158" t="s">
        <v>132</v>
      </c>
      <c r="E64" s="118" t="s">
        <v>300</v>
      </c>
      <c r="F64" s="118">
        <v>1</v>
      </c>
      <c r="G64" s="118" t="s">
        <v>301</v>
      </c>
      <c r="H64" s="118" t="s">
        <v>302</v>
      </c>
      <c r="I64" s="178" t="s">
        <v>95</v>
      </c>
      <c r="J64" s="118" t="s">
        <v>86</v>
      </c>
      <c r="K64" s="118" t="s">
        <v>86</v>
      </c>
      <c r="L64" s="118">
        <v>50</v>
      </c>
      <c r="M64" s="118">
        <v>122</v>
      </c>
      <c r="N64" s="118">
        <v>300</v>
      </c>
      <c r="O64" s="118">
        <v>1143</v>
      </c>
      <c r="P64" s="159">
        <v>179</v>
      </c>
      <c r="Q64" s="159">
        <v>179</v>
      </c>
      <c r="R64" s="159"/>
      <c r="S64" s="115"/>
      <c r="T64" s="159">
        <v>179</v>
      </c>
      <c r="U64" s="115"/>
      <c r="V64" s="115"/>
      <c r="W64" s="158" t="s">
        <v>87</v>
      </c>
      <c r="X64" s="158" t="s">
        <v>87</v>
      </c>
      <c r="Y64" s="158" t="s">
        <v>228</v>
      </c>
    </row>
    <row r="65" s="125" customFormat="1" ht="96" spans="1:25">
      <c r="A65" s="157">
        <v>43</v>
      </c>
      <c r="B65" s="172" t="s">
        <v>303</v>
      </c>
      <c r="C65" s="118" t="s">
        <v>304</v>
      </c>
      <c r="D65" s="158" t="s">
        <v>132</v>
      </c>
      <c r="E65" s="118" t="s">
        <v>259</v>
      </c>
      <c r="F65" s="118">
        <v>1</v>
      </c>
      <c r="G65" s="118" t="s">
        <v>111</v>
      </c>
      <c r="H65" s="118" t="s">
        <v>260</v>
      </c>
      <c r="I65" s="178" t="s">
        <v>95</v>
      </c>
      <c r="J65" s="118" t="s">
        <v>86</v>
      </c>
      <c r="K65" s="118" t="s">
        <v>86</v>
      </c>
      <c r="L65" s="118">
        <v>27</v>
      </c>
      <c r="M65" s="118">
        <v>79</v>
      </c>
      <c r="N65" s="118">
        <v>125</v>
      </c>
      <c r="O65" s="118">
        <v>453</v>
      </c>
      <c r="P65" s="159">
        <v>152</v>
      </c>
      <c r="Q65" s="159">
        <v>152</v>
      </c>
      <c r="R65" s="159"/>
      <c r="S65" s="115"/>
      <c r="T65" s="159">
        <v>152</v>
      </c>
      <c r="U65" s="115"/>
      <c r="V65" s="115"/>
      <c r="W65" s="158" t="s">
        <v>87</v>
      </c>
      <c r="X65" s="158" t="s">
        <v>87</v>
      </c>
      <c r="Y65" s="158" t="s">
        <v>228</v>
      </c>
    </row>
    <row r="66" s="125" customFormat="1" ht="120" customHeight="1" spans="1:25">
      <c r="A66" s="157">
        <v>44</v>
      </c>
      <c r="B66" s="172" t="s">
        <v>305</v>
      </c>
      <c r="C66" s="118" t="s">
        <v>306</v>
      </c>
      <c r="D66" s="158" t="s">
        <v>132</v>
      </c>
      <c r="E66" s="118" t="s">
        <v>307</v>
      </c>
      <c r="F66" s="118">
        <v>1</v>
      </c>
      <c r="G66" s="118" t="s">
        <v>111</v>
      </c>
      <c r="H66" s="118" t="s">
        <v>308</v>
      </c>
      <c r="I66" s="178" t="s">
        <v>95</v>
      </c>
      <c r="J66" s="118" t="s">
        <v>86</v>
      </c>
      <c r="K66" s="118" t="s">
        <v>86</v>
      </c>
      <c r="L66" s="118">
        <v>21</v>
      </c>
      <c r="M66" s="118">
        <v>62</v>
      </c>
      <c r="N66" s="118">
        <v>237</v>
      </c>
      <c r="O66" s="118">
        <v>948</v>
      </c>
      <c r="P66" s="159">
        <v>293</v>
      </c>
      <c r="Q66" s="159">
        <v>293</v>
      </c>
      <c r="R66" s="159"/>
      <c r="S66" s="115"/>
      <c r="T66" s="159">
        <v>293</v>
      </c>
      <c r="U66" s="115"/>
      <c r="V66" s="115"/>
      <c r="W66" s="158" t="s">
        <v>87</v>
      </c>
      <c r="X66" s="158" t="s">
        <v>87</v>
      </c>
      <c r="Y66" s="158" t="s">
        <v>228</v>
      </c>
    </row>
    <row r="67" s="125" customFormat="1" ht="119" customHeight="1" spans="1:25">
      <c r="A67" s="157">
        <v>45</v>
      </c>
      <c r="B67" s="172" t="s">
        <v>309</v>
      </c>
      <c r="C67" s="118" t="s">
        <v>310</v>
      </c>
      <c r="D67" s="158" t="s">
        <v>132</v>
      </c>
      <c r="E67" s="118" t="s">
        <v>311</v>
      </c>
      <c r="F67" s="118">
        <v>1</v>
      </c>
      <c r="G67" s="118" t="s">
        <v>264</v>
      </c>
      <c r="H67" s="118" t="s">
        <v>312</v>
      </c>
      <c r="I67" s="118" t="s">
        <v>86</v>
      </c>
      <c r="J67" s="118" t="s">
        <v>86</v>
      </c>
      <c r="K67" s="118" t="s">
        <v>86</v>
      </c>
      <c r="L67" s="118">
        <v>28</v>
      </c>
      <c r="M67" s="118">
        <v>94</v>
      </c>
      <c r="N67" s="118">
        <v>345</v>
      </c>
      <c r="O67" s="118">
        <v>1376</v>
      </c>
      <c r="P67" s="159">
        <v>122</v>
      </c>
      <c r="Q67" s="159">
        <v>122</v>
      </c>
      <c r="R67" s="159"/>
      <c r="S67" s="115"/>
      <c r="T67" s="159">
        <v>122</v>
      </c>
      <c r="U67" s="115"/>
      <c r="V67" s="115"/>
      <c r="W67" s="158" t="s">
        <v>87</v>
      </c>
      <c r="X67" s="158" t="s">
        <v>87</v>
      </c>
      <c r="Y67" s="158" t="s">
        <v>228</v>
      </c>
    </row>
    <row r="68" s="125" customFormat="1" ht="84" spans="1:25">
      <c r="A68" s="157">
        <v>46</v>
      </c>
      <c r="B68" s="172" t="s">
        <v>313</v>
      </c>
      <c r="C68" s="118" t="s">
        <v>314</v>
      </c>
      <c r="D68" s="158" t="s">
        <v>132</v>
      </c>
      <c r="E68" s="118" t="s">
        <v>315</v>
      </c>
      <c r="F68" s="118">
        <v>1</v>
      </c>
      <c r="G68" s="118" t="s">
        <v>264</v>
      </c>
      <c r="H68" s="118" t="s">
        <v>316</v>
      </c>
      <c r="I68" s="118" t="s">
        <v>95</v>
      </c>
      <c r="J68" s="118" t="s">
        <v>86</v>
      </c>
      <c r="K68" s="118" t="s">
        <v>86</v>
      </c>
      <c r="L68" s="118">
        <v>124</v>
      </c>
      <c r="M68" s="118">
        <v>315</v>
      </c>
      <c r="N68" s="118">
        <v>724</v>
      </c>
      <c r="O68" s="118">
        <v>2863</v>
      </c>
      <c r="P68" s="159">
        <v>142</v>
      </c>
      <c r="Q68" s="159">
        <v>142</v>
      </c>
      <c r="R68" s="159"/>
      <c r="S68" s="115"/>
      <c r="T68" s="159">
        <v>142</v>
      </c>
      <c r="U68" s="115"/>
      <c r="V68" s="115"/>
      <c r="W68" s="158" t="s">
        <v>87</v>
      </c>
      <c r="X68" s="158" t="s">
        <v>87</v>
      </c>
      <c r="Y68" s="158" t="s">
        <v>228</v>
      </c>
    </row>
    <row r="69" s="125" customFormat="1" ht="96" spans="1:25">
      <c r="A69" s="157">
        <v>47</v>
      </c>
      <c r="B69" s="172" t="s">
        <v>317</v>
      </c>
      <c r="C69" s="118" t="s">
        <v>318</v>
      </c>
      <c r="D69" s="158" t="s">
        <v>132</v>
      </c>
      <c r="E69" s="118" t="s">
        <v>319</v>
      </c>
      <c r="F69" s="118">
        <v>1</v>
      </c>
      <c r="G69" s="118" t="s">
        <v>264</v>
      </c>
      <c r="H69" s="118" t="s">
        <v>320</v>
      </c>
      <c r="I69" s="118" t="s">
        <v>95</v>
      </c>
      <c r="J69" s="118" t="s">
        <v>86</v>
      </c>
      <c r="K69" s="118" t="s">
        <v>86</v>
      </c>
      <c r="L69" s="118">
        <v>28</v>
      </c>
      <c r="M69" s="118">
        <v>104</v>
      </c>
      <c r="N69" s="118">
        <v>185</v>
      </c>
      <c r="O69" s="118">
        <v>735</v>
      </c>
      <c r="P69" s="159">
        <v>205</v>
      </c>
      <c r="Q69" s="159">
        <v>205</v>
      </c>
      <c r="R69" s="159"/>
      <c r="S69" s="115"/>
      <c r="T69" s="159">
        <v>205</v>
      </c>
      <c r="U69" s="115"/>
      <c r="V69" s="115"/>
      <c r="W69" s="158" t="s">
        <v>87</v>
      </c>
      <c r="X69" s="158" t="s">
        <v>87</v>
      </c>
      <c r="Y69" s="158" t="s">
        <v>228</v>
      </c>
    </row>
    <row r="70" s="125" customFormat="1" ht="96" spans="1:25">
      <c r="A70" s="157">
        <v>48</v>
      </c>
      <c r="B70" s="172" t="s">
        <v>321</v>
      </c>
      <c r="C70" s="118" t="s">
        <v>322</v>
      </c>
      <c r="D70" s="158" t="s">
        <v>132</v>
      </c>
      <c r="E70" s="118" t="s">
        <v>323</v>
      </c>
      <c r="F70" s="118">
        <v>1</v>
      </c>
      <c r="G70" s="118" t="s">
        <v>106</v>
      </c>
      <c r="H70" s="118" t="s">
        <v>324</v>
      </c>
      <c r="I70" s="118" t="s">
        <v>95</v>
      </c>
      <c r="J70" s="118" t="s">
        <v>86</v>
      </c>
      <c r="K70" s="118" t="s">
        <v>86</v>
      </c>
      <c r="L70" s="118">
        <v>247</v>
      </c>
      <c r="M70" s="118">
        <v>48</v>
      </c>
      <c r="N70" s="118">
        <v>65</v>
      </c>
      <c r="O70" s="118">
        <v>247</v>
      </c>
      <c r="P70" s="159">
        <v>180</v>
      </c>
      <c r="Q70" s="159">
        <v>180</v>
      </c>
      <c r="R70" s="159"/>
      <c r="S70" s="115"/>
      <c r="T70" s="159">
        <v>180</v>
      </c>
      <c r="U70" s="115"/>
      <c r="V70" s="115"/>
      <c r="W70" s="158" t="s">
        <v>87</v>
      </c>
      <c r="X70" s="158" t="s">
        <v>87</v>
      </c>
      <c r="Y70" s="158" t="s">
        <v>228</v>
      </c>
    </row>
    <row r="71" s="125" customFormat="1" ht="96" spans="1:25">
      <c r="A71" s="157">
        <v>49</v>
      </c>
      <c r="B71" s="172" t="s">
        <v>325</v>
      </c>
      <c r="C71" s="118" t="s">
        <v>326</v>
      </c>
      <c r="D71" s="158" t="s">
        <v>132</v>
      </c>
      <c r="E71" s="118" t="s">
        <v>327</v>
      </c>
      <c r="F71" s="118">
        <v>1</v>
      </c>
      <c r="G71" s="118" t="s">
        <v>100</v>
      </c>
      <c r="H71" s="118" t="s">
        <v>123</v>
      </c>
      <c r="I71" s="118" t="s">
        <v>86</v>
      </c>
      <c r="J71" s="118" t="s">
        <v>86</v>
      </c>
      <c r="K71" s="118" t="s">
        <v>86</v>
      </c>
      <c r="L71" s="118">
        <v>5</v>
      </c>
      <c r="M71" s="118">
        <v>22</v>
      </c>
      <c r="N71" s="118">
        <v>48</v>
      </c>
      <c r="O71" s="118">
        <v>198</v>
      </c>
      <c r="P71" s="159">
        <v>138</v>
      </c>
      <c r="Q71" s="159">
        <v>138</v>
      </c>
      <c r="R71" s="159"/>
      <c r="S71" s="115"/>
      <c r="T71" s="159">
        <v>138</v>
      </c>
      <c r="U71" s="115"/>
      <c r="V71" s="115"/>
      <c r="W71" s="158" t="s">
        <v>87</v>
      </c>
      <c r="X71" s="158" t="s">
        <v>87</v>
      </c>
      <c r="Y71" s="158" t="s">
        <v>228</v>
      </c>
    </row>
    <row r="72" s="125" customFormat="1" ht="84" spans="1:25">
      <c r="A72" s="157">
        <v>50</v>
      </c>
      <c r="B72" s="158" t="s">
        <v>328</v>
      </c>
      <c r="C72" s="158" t="s">
        <v>329</v>
      </c>
      <c r="D72" s="158" t="s">
        <v>132</v>
      </c>
      <c r="E72" s="158" t="s">
        <v>330</v>
      </c>
      <c r="F72" s="118">
        <v>1</v>
      </c>
      <c r="G72" s="160" t="s">
        <v>264</v>
      </c>
      <c r="H72" s="118" t="s">
        <v>320</v>
      </c>
      <c r="I72" s="118" t="s">
        <v>95</v>
      </c>
      <c r="J72" s="118" t="s">
        <v>86</v>
      </c>
      <c r="K72" s="118" t="s">
        <v>86</v>
      </c>
      <c r="L72" s="158">
        <v>18</v>
      </c>
      <c r="M72" s="118">
        <v>65</v>
      </c>
      <c r="N72" s="158">
        <v>65</v>
      </c>
      <c r="O72" s="118">
        <v>246</v>
      </c>
      <c r="P72" s="115">
        <v>24</v>
      </c>
      <c r="Q72" s="115">
        <v>24</v>
      </c>
      <c r="R72" s="115"/>
      <c r="S72" s="115"/>
      <c r="T72" s="115">
        <v>24</v>
      </c>
      <c r="U72" s="115"/>
      <c r="V72" s="115"/>
      <c r="W72" s="158" t="s">
        <v>87</v>
      </c>
      <c r="X72" s="158" t="s">
        <v>87</v>
      </c>
      <c r="Y72" s="158" t="s">
        <v>228</v>
      </c>
    </row>
    <row r="73" s="125" customFormat="1" ht="84" spans="1:25">
      <c r="A73" s="157">
        <v>51</v>
      </c>
      <c r="B73" s="158" t="s">
        <v>331</v>
      </c>
      <c r="C73" s="158" t="s">
        <v>332</v>
      </c>
      <c r="D73" s="158" t="s">
        <v>132</v>
      </c>
      <c r="E73" s="158" t="s">
        <v>333</v>
      </c>
      <c r="F73" s="118">
        <v>1</v>
      </c>
      <c r="G73" s="160" t="s">
        <v>100</v>
      </c>
      <c r="H73" s="118" t="s">
        <v>101</v>
      </c>
      <c r="I73" s="118" t="s">
        <v>95</v>
      </c>
      <c r="J73" s="118" t="s">
        <v>86</v>
      </c>
      <c r="K73" s="118" t="s">
        <v>86</v>
      </c>
      <c r="L73" s="158">
        <v>14</v>
      </c>
      <c r="M73" s="118">
        <v>49</v>
      </c>
      <c r="N73" s="158">
        <v>82</v>
      </c>
      <c r="O73" s="118">
        <v>298</v>
      </c>
      <c r="P73" s="115">
        <v>14.1</v>
      </c>
      <c r="Q73" s="115">
        <v>14.1</v>
      </c>
      <c r="R73" s="115"/>
      <c r="S73" s="115"/>
      <c r="T73" s="115">
        <v>14.1</v>
      </c>
      <c r="U73" s="115"/>
      <c r="V73" s="115"/>
      <c r="W73" s="158" t="s">
        <v>87</v>
      </c>
      <c r="X73" s="158" t="s">
        <v>87</v>
      </c>
      <c r="Y73" s="118" t="s">
        <v>334</v>
      </c>
    </row>
    <row r="74" s="125" customFormat="1" ht="84" spans="1:25">
      <c r="A74" s="157">
        <v>52</v>
      </c>
      <c r="B74" s="158" t="s">
        <v>335</v>
      </c>
      <c r="C74" s="158" t="s">
        <v>336</v>
      </c>
      <c r="D74" s="158" t="s">
        <v>132</v>
      </c>
      <c r="E74" s="158" t="s">
        <v>337</v>
      </c>
      <c r="F74" s="118">
        <v>1</v>
      </c>
      <c r="G74" s="160" t="s">
        <v>100</v>
      </c>
      <c r="H74" s="118" t="s">
        <v>338</v>
      </c>
      <c r="I74" s="118" t="s">
        <v>95</v>
      </c>
      <c r="J74" s="118" t="s">
        <v>86</v>
      </c>
      <c r="K74" s="118" t="s">
        <v>86</v>
      </c>
      <c r="L74" s="158">
        <v>10</v>
      </c>
      <c r="M74" s="118">
        <v>37</v>
      </c>
      <c r="N74" s="158">
        <v>38</v>
      </c>
      <c r="O74" s="118">
        <v>146</v>
      </c>
      <c r="P74" s="115">
        <v>4.5</v>
      </c>
      <c r="Q74" s="115">
        <v>4.5</v>
      </c>
      <c r="R74" s="115"/>
      <c r="S74" s="115"/>
      <c r="T74" s="115">
        <v>4.5</v>
      </c>
      <c r="U74" s="115"/>
      <c r="V74" s="115"/>
      <c r="W74" s="158" t="s">
        <v>87</v>
      </c>
      <c r="X74" s="158" t="s">
        <v>87</v>
      </c>
      <c r="Y74" s="118" t="s">
        <v>334</v>
      </c>
    </row>
    <row r="75" s="125" customFormat="1" ht="84" spans="1:25">
      <c r="A75" s="157">
        <v>53</v>
      </c>
      <c r="B75" s="158" t="s">
        <v>339</v>
      </c>
      <c r="C75" s="158" t="s">
        <v>340</v>
      </c>
      <c r="D75" s="158" t="s">
        <v>132</v>
      </c>
      <c r="E75" s="158" t="s">
        <v>341</v>
      </c>
      <c r="F75" s="118">
        <v>1</v>
      </c>
      <c r="G75" s="160" t="s">
        <v>172</v>
      </c>
      <c r="H75" s="118" t="s">
        <v>297</v>
      </c>
      <c r="I75" s="118"/>
      <c r="J75" s="118" t="s">
        <v>86</v>
      </c>
      <c r="K75" s="118" t="s">
        <v>86</v>
      </c>
      <c r="L75" s="158">
        <v>5</v>
      </c>
      <c r="M75" s="118">
        <v>18</v>
      </c>
      <c r="N75" s="158">
        <v>26</v>
      </c>
      <c r="O75" s="118">
        <v>93</v>
      </c>
      <c r="P75" s="115">
        <v>4.5</v>
      </c>
      <c r="Q75" s="115">
        <v>4.5</v>
      </c>
      <c r="R75" s="115"/>
      <c r="S75" s="115"/>
      <c r="T75" s="115">
        <v>4.5</v>
      </c>
      <c r="U75" s="115"/>
      <c r="V75" s="115"/>
      <c r="W75" s="158" t="s">
        <v>87</v>
      </c>
      <c r="X75" s="158" t="s">
        <v>87</v>
      </c>
      <c r="Y75" s="118" t="s">
        <v>334</v>
      </c>
    </row>
    <row r="76" s="125" customFormat="1" ht="84" spans="1:25">
      <c r="A76" s="157">
        <v>54</v>
      </c>
      <c r="B76" s="158" t="s">
        <v>342</v>
      </c>
      <c r="C76" s="158" t="s">
        <v>343</v>
      </c>
      <c r="D76" s="158" t="s">
        <v>132</v>
      </c>
      <c r="E76" s="158" t="s">
        <v>344</v>
      </c>
      <c r="F76" s="118">
        <v>1</v>
      </c>
      <c r="G76" s="160" t="s">
        <v>172</v>
      </c>
      <c r="H76" s="118" t="s">
        <v>195</v>
      </c>
      <c r="I76" s="118" t="s">
        <v>95</v>
      </c>
      <c r="J76" s="118" t="s">
        <v>95</v>
      </c>
      <c r="K76" s="118" t="s">
        <v>95</v>
      </c>
      <c r="L76" s="158">
        <v>14</v>
      </c>
      <c r="M76" s="118">
        <v>55</v>
      </c>
      <c r="N76" s="158">
        <v>59</v>
      </c>
      <c r="O76" s="118">
        <v>211</v>
      </c>
      <c r="P76" s="115">
        <v>11.25</v>
      </c>
      <c r="Q76" s="115">
        <v>11.25</v>
      </c>
      <c r="R76" s="115"/>
      <c r="S76" s="157">
        <v>10</v>
      </c>
      <c r="T76" s="157">
        <v>1.25</v>
      </c>
      <c r="U76" s="115"/>
      <c r="V76" s="115"/>
      <c r="W76" s="158" t="s">
        <v>87</v>
      </c>
      <c r="X76" s="158" t="s">
        <v>87</v>
      </c>
      <c r="Y76" s="118" t="s">
        <v>334</v>
      </c>
    </row>
    <row r="77" s="125" customFormat="1" ht="84" spans="1:25">
      <c r="A77" s="157">
        <v>55</v>
      </c>
      <c r="B77" s="158" t="s">
        <v>345</v>
      </c>
      <c r="C77" s="158" t="s">
        <v>346</v>
      </c>
      <c r="D77" s="158" t="s">
        <v>132</v>
      </c>
      <c r="E77" s="158" t="s">
        <v>347</v>
      </c>
      <c r="F77" s="118">
        <v>1</v>
      </c>
      <c r="G77" s="160" t="s">
        <v>183</v>
      </c>
      <c r="H77" s="118" t="s">
        <v>184</v>
      </c>
      <c r="I77" s="118" t="s">
        <v>95</v>
      </c>
      <c r="J77" s="118" t="s">
        <v>86</v>
      </c>
      <c r="K77" s="118" t="s">
        <v>86</v>
      </c>
      <c r="L77" s="158">
        <v>19</v>
      </c>
      <c r="M77" s="118">
        <v>72</v>
      </c>
      <c r="N77" s="158">
        <v>94</v>
      </c>
      <c r="O77" s="118">
        <v>352</v>
      </c>
      <c r="P77" s="115">
        <v>15</v>
      </c>
      <c r="Q77" s="115">
        <v>15</v>
      </c>
      <c r="R77" s="115"/>
      <c r="S77" s="115"/>
      <c r="T77" s="115">
        <v>15</v>
      </c>
      <c r="U77" s="115"/>
      <c r="V77" s="115"/>
      <c r="W77" s="158" t="s">
        <v>87</v>
      </c>
      <c r="X77" s="158" t="s">
        <v>87</v>
      </c>
      <c r="Y77" s="118" t="s">
        <v>334</v>
      </c>
    </row>
    <row r="78" s="125" customFormat="1" ht="84" spans="1:25">
      <c r="A78" s="157">
        <v>56</v>
      </c>
      <c r="B78" s="158" t="s">
        <v>348</v>
      </c>
      <c r="C78" s="158" t="s">
        <v>349</v>
      </c>
      <c r="D78" s="158" t="s">
        <v>132</v>
      </c>
      <c r="E78" s="158" t="s">
        <v>350</v>
      </c>
      <c r="F78" s="118">
        <v>1</v>
      </c>
      <c r="G78" s="160" t="s">
        <v>183</v>
      </c>
      <c r="H78" s="118" t="s">
        <v>351</v>
      </c>
      <c r="I78" s="118" t="s">
        <v>86</v>
      </c>
      <c r="J78" s="118" t="s">
        <v>86</v>
      </c>
      <c r="K78" s="118" t="s">
        <v>86</v>
      </c>
      <c r="L78" s="158">
        <v>4</v>
      </c>
      <c r="M78" s="118">
        <v>15</v>
      </c>
      <c r="N78" s="158">
        <v>17</v>
      </c>
      <c r="O78" s="118">
        <v>68</v>
      </c>
      <c r="P78" s="115">
        <v>1.8</v>
      </c>
      <c r="Q78" s="115">
        <v>1.8</v>
      </c>
      <c r="R78" s="115"/>
      <c r="S78" s="115"/>
      <c r="T78" s="115">
        <v>1.8</v>
      </c>
      <c r="U78" s="115"/>
      <c r="V78" s="115"/>
      <c r="W78" s="158" t="s">
        <v>87</v>
      </c>
      <c r="X78" s="158" t="s">
        <v>87</v>
      </c>
      <c r="Y78" s="118" t="s">
        <v>334</v>
      </c>
    </row>
    <row r="79" s="125" customFormat="1" ht="84" spans="1:25">
      <c r="A79" s="157">
        <v>57</v>
      </c>
      <c r="B79" s="158" t="s">
        <v>352</v>
      </c>
      <c r="C79" s="158" t="s">
        <v>353</v>
      </c>
      <c r="D79" s="158" t="s">
        <v>132</v>
      </c>
      <c r="E79" s="158" t="s">
        <v>354</v>
      </c>
      <c r="F79" s="118">
        <v>1</v>
      </c>
      <c r="G79" s="160" t="s">
        <v>355</v>
      </c>
      <c r="H79" s="118" t="s">
        <v>356</v>
      </c>
      <c r="I79" s="118" t="s">
        <v>95</v>
      </c>
      <c r="J79" s="118" t="s">
        <v>86</v>
      </c>
      <c r="K79" s="118" t="s">
        <v>86</v>
      </c>
      <c r="L79" s="158">
        <v>19</v>
      </c>
      <c r="M79" s="118">
        <v>70</v>
      </c>
      <c r="N79" s="158">
        <v>94</v>
      </c>
      <c r="O79" s="118">
        <v>329</v>
      </c>
      <c r="P79" s="115">
        <v>18</v>
      </c>
      <c r="Q79" s="115">
        <v>18</v>
      </c>
      <c r="R79" s="115"/>
      <c r="S79" s="115"/>
      <c r="T79" s="115">
        <v>18</v>
      </c>
      <c r="U79" s="115"/>
      <c r="V79" s="115"/>
      <c r="W79" s="158" t="s">
        <v>87</v>
      </c>
      <c r="X79" s="158" t="s">
        <v>87</v>
      </c>
      <c r="Y79" s="118" t="s">
        <v>334</v>
      </c>
    </row>
    <row r="80" s="125" customFormat="1" ht="84" spans="1:25">
      <c r="A80" s="157">
        <v>58</v>
      </c>
      <c r="B80" s="158" t="s">
        <v>357</v>
      </c>
      <c r="C80" s="158" t="s">
        <v>358</v>
      </c>
      <c r="D80" s="158" t="s">
        <v>132</v>
      </c>
      <c r="E80" s="158" t="s">
        <v>359</v>
      </c>
      <c r="F80" s="118">
        <v>1</v>
      </c>
      <c r="G80" s="160" t="s">
        <v>355</v>
      </c>
      <c r="H80" s="118" t="s">
        <v>360</v>
      </c>
      <c r="I80" s="118" t="s">
        <v>95</v>
      </c>
      <c r="J80" s="118" t="s">
        <v>86</v>
      </c>
      <c r="K80" s="118" t="s">
        <v>86</v>
      </c>
      <c r="L80" s="158">
        <v>13</v>
      </c>
      <c r="M80" s="118">
        <v>42</v>
      </c>
      <c r="N80" s="158">
        <v>62</v>
      </c>
      <c r="O80" s="118">
        <v>228</v>
      </c>
      <c r="P80" s="115">
        <v>10.5</v>
      </c>
      <c r="Q80" s="115">
        <v>10.5</v>
      </c>
      <c r="R80" s="115"/>
      <c r="S80" s="115"/>
      <c r="T80" s="115">
        <v>10.5</v>
      </c>
      <c r="U80" s="115"/>
      <c r="V80" s="115"/>
      <c r="W80" s="158" t="s">
        <v>87</v>
      </c>
      <c r="X80" s="158" t="s">
        <v>87</v>
      </c>
      <c r="Y80" s="118" t="s">
        <v>334</v>
      </c>
    </row>
    <row r="81" s="125" customFormat="1" ht="84" spans="1:25">
      <c r="A81" s="157">
        <v>59</v>
      </c>
      <c r="B81" s="158" t="s">
        <v>361</v>
      </c>
      <c r="C81" s="158" t="s">
        <v>362</v>
      </c>
      <c r="D81" s="158" t="s">
        <v>132</v>
      </c>
      <c r="E81" s="158" t="s">
        <v>363</v>
      </c>
      <c r="F81" s="118">
        <v>1</v>
      </c>
      <c r="G81" s="160" t="s">
        <v>364</v>
      </c>
      <c r="H81" s="118" t="s">
        <v>365</v>
      </c>
      <c r="I81" s="118" t="s">
        <v>86</v>
      </c>
      <c r="J81" s="118" t="s">
        <v>86</v>
      </c>
      <c r="K81" s="118" t="s">
        <v>86</v>
      </c>
      <c r="L81" s="158">
        <v>12</v>
      </c>
      <c r="M81" s="118">
        <v>39</v>
      </c>
      <c r="N81" s="158">
        <v>58</v>
      </c>
      <c r="O81" s="118">
        <v>206</v>
      </c>
      <c r="P81" s="115">
        <v>7.5</v>
      </c>
      <c r="Q81" s="115">
        <v>7.5</v>
      </c>
      <c r="R81" s="115"/>
      <c r="S81" s="115"/>
      <c r="T81" s="115">
        <v>7.5</v>
      </c>
      <c r="U81" s="115"/>
      <c r="V81" s="115"/>
      <c r="W81" s="158" t="s">
        <v>87</v>
      </c>
      <c r="X81" s="158" t="s">
        <v>87</v>
      </c>
      <c r="Y81" s="118" t="s">
        <v>334</v>
      </c>
    </row>
    <row r="82" s="125" customFormat="1" ht="84" spans="1:25">
      <c r="A82" s="157">
        <v>60</v>
      </c>
      <c r="B82" s="158" t="s">
        <v>366</v>
      </c>
      <c r="C82" s="158" t="s">
        <v>367</v>
      </c>
      <c r="D82" s="158" t="s">
        <v>132</v>
      </c>
      <c r="E82" s="158" t="s">
        <v>368</v>
      </c>
      <c r="F82" s="118">
        <v>1</v>
      </c>
      <c r="G82" s="160" t="s">
        <v>369</v>
      </c>
      <c r="H82" s="118" t="s">
        <v>370</v>
      </c>
      <c r="I82" s="118" t="s">
        <v>86</v>
      </c>
      <c r="J82" s="118" t="s">
        <v>86</v>
      </c>
      <c r="K82" s="118" t="s">
        <v>86</v>
      </c>
      <c r="L82" s="158">
        <v>3</v>
      </c>
      <c r="M82" s="118">
        <v>13</v>
      </c>
      <c r="N82" s="158">
        <v>27</v>
      </c>
      <c r="O82" s="118">
        <v>98</v>
      </c>
      <c r="P82" s="115">
        <v>5.85</v>
      </c>
      <c r="Q82" s="115">
        <v>5.85</v>
      </c>
      <c r="R82" s="115"/>
      <c r="S82" s="115"/>
      <c r="T82" s="115">
        <v>5.85</v>
      </c>
      <c r="U82" s="115"/>
      <c r="V82" s="115"/>
      <c r="W82" s="158" t="s">
        <v>87</v>
      </c>
      <c r="X82" s="158" t="s">
        <v>87</v>
      </c>
      <c r="Y82" s="118" t="s">
        <v>334</v>
      </c>
    </row>
    <row r="83" s="125" customFormat="1" ht="84" spans="1:25">
      <c r="A83" s="157">
        <v>61</v>
      </c>
      <c r="B83" s="158" t="s">
        <v>371</v>
      </c>
      <c r="C83" s="158" t="s">
        <v>372</v>
      </c>
      <c r="D83" s="158" t="s">
        <v>132</v>
      </c>
      <c r="E83" s="158" t="s">
        <v>373</v>
      </c>
      <c r="F83" s="118">
        <v>1</v>
      </c>
      <c r="G83" s="160" t="s">
        <v>203</v>
      </c>
      <c r="H83" s="118" t="s">
        <v>374</v>
      </c>
      <c r="I83" s="118" t="s">
        <v>86</v>
      </c>
      <c r="J83" s="118" t="s">
        <v>86</v>
      </c>
      <c r="K83" s="118" t="s">
        <v>86</v>
      </c>
      <c r="L83" s="158">
        <v>10</v>
      </c>
      <c r="M83" s="118">
        <v>39</v>
      </c>
      <c r="N83" s="158">
        <v>37</v>
      </c>
      <c r="O83" s="118">
        <v>146</v>
      </c>
      <c r="P83" s="115">
        <v>10.5</v>
      </c>
      <c r="Q83" s="115">
        <v>10.5</v>
      </c>
      <c r="R83" s="115"/>
      <c r="S83" s="115"/>
      <c r="T83" s="115">
        <v>10.5</v>
      </c>
      <c r="U83" s="115"/>
      <c r="V83" s="115"/>
      <c r="W83" s="158" t="s">
        <v>87</v>
      </c>
      <c r="X83" s="158" t="s">
        <v>87</v>
      </c>
      <c r="Y83" s="118" t="s">
        <v>334</v>
      </c>
    </row>
    <row r="84" s="125" customFormat="1" ht="84" spans="1:25">
      <c r="A84" s="157">
        <v>62</v>
      </c>
      <c r="B84" s="158" t="s">
        <v>375</v>
      </c>
      <c r="C84" s="158" t="s">
        <v>376</v>
      </c>
      <c r="D84" s="158" t="s">
        <v>132</v>
      </c>
      <c r="E84" s="158" t="s">
        <v>377</v>
      </c>
      <c r="F84" s="118">
        <v>1</v>
      </c>
      <c r="G84" s="160" t="s">
        <v>93</v>
      </c>
      <c r="H84" s="118" t="s">
        <v>378</v>
      </c>
      <c r="I84" s="118" t="s">
        <v>86</v>
      </c>
      <c r="J84" s="118" t="s">
        <v>86</v>
      </c>
      <c r="K84" s="118" t="s">
        <v>86</v>
      </c>
      <c r="L84" s="158">
        <v>15</v>
      </c>
      <c r="M84" s="118">
        <v>57</v>
      </c>
      <c r="N84" s="158">
        <v>79</v>
      </c>
      <c r="O84" s="118">
        <v>286</v>
      </c>
      <c r="P84" s="115">
        <v>9</v>
      </c>
      <c r="Q84" s="115">
        <v>9</v>
      </c>
      <c r="R84" s="115"/>
      <c r="S84" s="115"/>
      <c r="T84" s="115">
        <v>9</v>
      </c>
      <c r="U84" s="115"/>
      <c r="V84" s="115"/>
      <c r="W84" s="158" t="s">
        <v>87</v>
      </c>
      <c r="X84" s="158" t="s">
        <v>87</v>
      </c>
      <c r="Y84" s="118" t="s">
        <v>334</v>
      </c>
    </row>
    <row r="85" s="125" customFormat="1" ht="84" spans="1:25">
      <c r="A85" s="157">
        <v>63</v>
      </c>
      <c r="B85" s="158" t="s">
        <v>379</v>
      </c>
      <c r="C85" s="158" t="s">
        <v>380</v>
      </c>
      <c r="D85" s="158" t="s">
        <v>132</v>
      </c>
      <c r="E85" s="158" t="s">
        <v>381</v>
      </c>
      <c r="F85" s="118">
        <v>1</v>
      </c>
      <c r="G85" s="160" t="s">
        <v>382</v>
      </c>
      <c r="H85" s="162" t="s">
        <v>383</v>
      </c>
      <c r="I85" s="118" t="s">
        <v>86</v>
      </c>
      <c r="J85" s="118" t="s">
        <v>86</v>
      </c>
      <c r="K85" s="118" t="s">
        <v>86</v>
      </c>
      <c r="L85" s="158">
        <v>3</v>
      </c>
      <c r="M85" s="118">
        <v>12</v>
      </c>
      <c r="N85" s="158">
        <v>17</v>
      </c>
      <c r="O85" s="118">
        <v>61</v>
      </c>
      <c r="P85" s="115">
        <v>3</v>
      </c>
      <c r="Q85" s="115">
        <v>3</v>
      </c>
      <c r="R85" s="115"/>
      <c r="S85" s="115"/>
      <c r="T85" s="115">
        <v>3</v>
      </c>
      <c r="U85" s="115"/>
      <c r="V85" s="115"/>
      <c r="W85" s="158" t="s">
        <v>87</v>
      </c>
      <c r="X85" s="158" t="s">
        <v>87</v>
      </c>
      <c r="Y85" s="118" t="s">
        <v>334</v>
      </c>
    </row>
    <row r="86" s="125" customFormat="1" ht="84" spans="1:25">
      <c r="A86" s="157">
        <v>64</v>
      </c>
      <c r="B86" s="158" t="s">
        <v>384</v>
      </c>
      <c r="C86" s="158" t="s">
        <v>385</v>
      </c>
      <c r="D86" s="158" t="s">
        <v>132</v>
      </c>
      <c r="E86" s="158" t="s">
        <v>386</v>
      </c>
      <c r="F86" s="118">
        <v>1</v>
      </c>
      <c r="G86" s="160" t="s">
        <v>111</v>
      </c>
      <c r="H86" s="118" t="s">
        <v>308</v>
      </c>
      <c r="I86" s="118" t="s">
        <v>95</v>
      </c>
      <c r="J86" s="118" t="s">
        <v>86</v>
      </c>
      <c r="K86" s="118" t="s">
        <v>86</v>
      </c>
      <c r="L86" s="158">
        <v>9</v>
      </c>
      <c r="M86" s="118">
        <v>33</v>
      </c>
      <c r="N86" s="158">
        <v>54</v>
      </c>
      <c r="O86" s="118">
        <v>186</v>
      </c>
      <c r="P86" s="115">
        <v>6</v>
      </c>
      <c r="Q86" s="115">
        <v>6</v>
      </c>
      <c r="R86" s="115"/>
      <c r="S86" s="115"/>
      <c r="T86" s="115">
        <v>6</v>
      </c>
      <c r="U86" s="115"/>
      <c r="V86" s="115"/>
      <c r="W86" s="158" t="s">
        <v>87</v>
      </c>
      <c r="X86" s="158" t="s">
        <v>87</v>
      </c>
      <c r="Y86" s="118" t="s">
        <v>334</v>
      </c>
    </row>
    <row r="87" s="125" customFormat="1" ht="84" spans="1:25">
      <c r="A87" s="157">
        <v>65</v>
      </c>
      <c r="B87" s="158" t="s">
        <v>387</v>
      </c>
      <c r="C87" s="158" t="s">
        <v>388</v>
      </c>
      <c r="D87" s="158" t="s">
        <v>132</v>
      </c>
      <c r="E87" s="158" t="s">
        <v>389</v>
      </c>
      <c r="F87" s="118">
        <v>1</v>
      </c>
      <c r="G87" s="160" t="s">
        <v>177</v>
      </c>
      <c r="H87" s="118" t="s">
        <v>390</v>
      </c>
      <c r="I87" s="118" t="s">
        <v>95</v>
      </c>
      <c r="J87" s="118" t="s">
        <v>86</v>
      </c>
      <c r="K87" s="118" t="s">
        <v>86</v>
      </c>
      <c r="L87" s="158">
        <v>11</v>
      </c>
      <c r="M87" s="118">
        <v>39</v>
      </c>
      <c r="N87" s="158">
        <v>32</v>
      </c>
      <c r="O87" s="118">
        <v>114</v>
      </c>
      <c r="P87" s="115">
        <v>4.5</v>
      </c>
      <c r="Q87" s="115">
        <v>4.5</v>
      </c>
      <c r="R87" s="115"/>
      <c r="S87" s="115"/>
      <c r="T87" s="115">
        <v>4.5</v>
      </c>
      <c r="U87" s="115"/>
      <c r="V87" s="115"/>
      <c r="W87" s="158" t="s">
        <v>87</v>
      </c>
      <c r="X87" s="158" t="s">
        <v>87</v>
      </c>
      <c r="Y87" s="118" t="s">
        <v>334</v>
      </c>
    </row>
    <row r="88" s="125" customFormat="1" ht="168" spans="1:25">
      <c r="A88" s="157">
        <v>66</v>
      </c>
      <c r="B88" s="118" t="s">
        <v>391</v>
      </c>
      <c r="C88" s="118" t="s">
        <v>392</v>
      </c>
      <c r="D88" s="118" t="s">
        <v>393</v>
      </c>
      <c r="E88" s="118" t="s">
        <v>394</v>
      </c>
      <c r="F88" s="118">
        <v>1</v>
      </c>
      <c r="G88" s="118" t="s">
        <v>172</v>
      </c>
      <c r="H88" s="118" t="s">
        <v>395</v>
      </c>
      <c r="I88" s="118" t="s">
        <v>95</v>
      </c>
      <c r="J88" s="118" t="s">
        <v>86</v>
      </c>
      <c r="K88" s="118" t="s">
        <v>86</v>
      </c>
      <c r="L88" s="118">
        <v>74</v>
      </c>
      <c r="M88" s="118">
        <v>218</v>
      </c>
      <c r="N88" s="118">
        <v>350</v>
      </c>
      <c r="O88" s="118">
        <v>1211</v>
      </c>
      <c r="P88" s="159">
        <v>546</v>
      </c>
      <c r="Q88" s="159"/>
      <c r="R88" s="159"/>
      <c r="S88" s="159"/>
      <c r="T88" s="159"/>
      <c r="U88" s="159"/>
      <c r="V88" s="159">
        <v>546</v>
      </c>
      <c r="W88" s="118" t="s">
        <v>212</v>
      </c>
      <c r="X88" s="118" t="s">
        <v>212</v>
      </c>
      <c r="Y88" s="118" t="s">
        <v>396</v>
      </c>
    </row>
    <row r="89" s="125" customFormat="1" ht="192" spans="1:25">
      <c r="A89" s="157">
        <v>67</v>
      </c>
      <c r="B89" s="162" t="s">
        <v>397</v>
      </c>
      <c r="C89" s="160" t="s">
        <v>398</v>
      </c>
      <c r="D89" s="158" t="s">
        <v>82</v>
      </c>
      <c r="E89" s="171" t="s">
        <v>399</v>
      </c>
      <c r="F89" s="118">
        <v>1</v>
      </c>
      <c r="G89" s="158" t="s">
        <v>203</v>
      </c>
      <c r="H89" s="158" t="s">
        <v>400</v>
      </c>
      <c r="I89" s="158" t="s">
        <v>95</v>
      </c>
      <c r="J89" s="158" t="s">
        <v>86</v>
      </c>
      <c r="K89" s="158" t="s">
        <v>86</v>
      </c>
      <c r="L89" s="158">
        <v>132</v>
      </c>
      <c r="M89" s="158">
        <v>355</v>
      </c>
      <c r="N89" s="158">
        <v>570</v>
      </c>
      <c r="O89" s="158">
        <v>2417</v>
      </c>
      <c r="P89" s="176">
        <v>385</v>
      </c>
      <c r="Q89" s="176">
        <v>385</v>
      </c>
      <c r="R89" s="184"/>
      <c r="S89" s="184"/>
      <c r="T89" s="176">
        <v>385</v>
      </c>
      <c r="U89" s="115"/>
      <c r="V89" s="115"/>
      <c r="W89" s="158" t="s">
        <v>164</v>
      </c>
      <c r="X89" s="158" t="s">
        <v>164</v>
      </c>
      <c r="Y89" s="158" t="s">
        <v>401</v>
      </c>
    </row>
    <row r="90" s="125" customFormat="1" ht="180" spans="1:25">
      <c r="A90" s="157">
        <v>68</v>
      </c>
      <c r="B90" s="162" t="s">
        <v>402</v>
      </c>
      <c r="C90" s="160" t="s">
        <v>403</v>
      </c>
      <c r="D90" s="158" t="s">
        <v>82</v>
      </c>
      <c r="E90" s="118" t="s">
        <v>404</v>
      </c>
      <c r="F90" s="118">
        <v>1</v>
      </c>
      <c r="G90" s="158" t="s">
        <v>100</v>
      </c>
      <c r="H90" s="158" t="s">
        <v>123</v>
      </c>
      <c r="I90" s="158" t="s">
        <v>86</v>
      </c>
      <c r="J90" s="158" t="s">
        <v>86</v>
      </c>
      <c r="K90" s="158" t="s">
        <v>86</v>
      </c>
      <c r="L90" s="158">
        <v>41</v>
      </c>
      <c r="M90" s="158">
        <v>171</v>
      </c>
      <c r="N90" s="158">
        <v>350</v>
      </c>
      <c r="O90" s="158">
        <v>1701</v>
      </c>
      <c r="P90" s="159">
        <v>304</v>
      </c>
      <c r="Q90" s="159">
        <v>304</v>
      </c>
      <c r="R90" s="184"/>
      <c r="S90" s="184"/>
      <c r="T90" s="159">
        <v>304</v>
      </c>
      <c r="U90" s="115"/>
      <c r="V90" s="115"/>
      <c r="W90" s="158" t="s">
        <v>164</v>
      </c>
      <c r="X90" s="158" t="s">
        <v>164</v>
      </c>
      <c r="Y90" s="158" t="s">
        <v>401</v>
      </c>
    </row>
    <row r="91" s="125" customFormat="1" ht="144" spans="1:25">
      <c r="A91" s="157">
        <v>69</v>
      </c>
      <c r="B91" s="118" t="s">
        <v>405</v>
      </c>
      <c r="C91" s="118" t="s">
        <v>406</v>
      </c>
      <c r="D91" s="158" t="s">
        <v>82</v>
      </c>
      <c r="E91" s="162" t="s">
        <v>407</v>
      </c>
      <c r="F91" s="118">
        <v>1</v>
      </c>
      <c r="G91" s="118" t="s">
        <v>111</v>
      </c>
      <c r="H91" s="118" t="s">
        <v>408</v>
      </c>
      <c r="I91" s="158" t="s">
        <v>86</v>
      </c>
      <c r="J91" s="158" t="s">
        <v>86</v>
      </c>
      <c r="K91" s="158" t="s">
        <v>86</v>
      </c>
      <c r="L91" s="158">
        <v>45</v>
      </c>
      <c r="M91" s="158">
        <v>147</v>
      </c>
      <c r="N91" s="158">
        <v>568</v>
      </c>
      <c r="O91" s="158">
        <v>2254</v>
      </c>
      <c r="P91" s="159">
        <v>80</v>
      </c>
      <c r="Q91" s="159">
        <v>80</v>
      </c>
      <c r="R91" s="184"/>
      <c r="S91" s="184"/>
      <c r="T91" s="159">
        <v>80</v>
      </c>
      <c r="U91" s="115"/>
      <c r="V91" s="115"/>
      <c r="W91" s="118" t="s">
        <v>111</v>
      </c>
      <c r="X91" s="158" t="s">
        <v>87</v>
      </c>
      <c r="Y91" s="158" t="s">
        <v>409</v>
      </c>
    </row>
    <row r="92" s="125" customFormat="1" ht="84" spans="1:25">
      <c r="A92" s="157">
        <v>70</v>
      </c>
      <c r="B92" s="158" t="s">
        <v>410</v>
      </c>
      <c r="C92" s="158" t="s">
        <v>411</v>
      </c>
      <c r="D92" s="158" t="s">
        <v>82</v>
      </c>
      <c r="E92" s="118" t="s">
        <v>412</v>
      </c>
      <c r="F92" s="118">
        <v>1</v>
      </c>
      <c r="G92" s="118" t="s">
        <v>172</v>
      </c>
      <c r="H92" s="118" t="s">
        <v>297</v>
      </c>
      <c r="I92" s="158" t="s">
        <v>86</v>
      </c>
      <c r="J92" s="158" t="s">
        <v>95</v>
      </c>
      <c r="K92" s="158" t="s">
        <v>86</v>
      </c>
      <c r="L92" s="158">
        <v>26</v>
      </c>
      <c r="M92" s="158">
        <v>101</v>
      </c>
      <c r="N92" s="158">
        <v>275</v>
      </c>
      <c r="O92" s="158">
        <v>1085</v>
      </c>
      <c r="P92" s="115">
        <v>70</v>
      </c>
      <c r="Q92" s="115">
        <v>70</v>
      </c>
      <c r="R92" s="184"/>
      <c r="S92" s="184"/>
      <c r="T92" s="115">
        <v>70</v>
      </c>
      <c r="U92" s="115"/>
      <c r="V92" s="115"/>
      <c r="W92" s="118" t="s">
        <v>172</v>
      </c>
      <c r="X92" s="158" t="s">
        <v>87</v>
      </c>
      <c r="Y92" s="158" t="s">
        <v>413</v>
      </c>
    </row>
    <row r="93" s="125" customFormat="1" ht="192" spans="1:25">
      <c r="A93" s="157">
        <v>71</v>
      </c>
      <c r="B93" s="118" t="s">
        <v>414</v>
      </c>
      <c r="C93" s="158" t="s">
        <v>415</v>
      </c>
      <c r="D93" s="158" t="s">
        <v>82</v>
      </c>
      <c r="E93" s="118" t="s">
        <v>416</v>
      </c>
      <c r="F93" s="118">
        <v>1</v>
      </c>
      <c r="G93" s="118" t="s">
        <v>382</v>
      </c>
      <c r="H93" s="118" t="s">
        <v>417</v>
      </c>
      <c r="I93" s="158" t="s">
        <v>86</v>
      </c>
      <c r="J93" s="158" t="s">
        <v>86</v>
      </c>
      <c r="K93" s="158" t="s">
        <v>86</v>
      </c>
      <c r="L93" s="158">
        <v>2</v>
      </c>
      <c r="M93" s="158">
        <v>4</v>
      </c>
      <c r="N93" s="158">
        <v>392</v>
      </c>
      <c r="O93" s="158">
        <v>1702</v>
      </c>
      <c r="P93" s="115">
        <v>44</v>
      </c>
      <c r="Q93" s="115">
        <v>44</v>
      </c>
      <c r="R93" s="184"/>
      <c r="S93" s="184"/>
      <c r="T93" s="115">
        <v>44</v>
      </c>
      <c r="U93" s="115"/>
      <c r="V93" s="115"/>
      <c r="W93" s="118" t="s">
        <v>382</v>
      </c>
      <c r="X93" s="158" t="s">
        <v>87</v>
      </c>
      <c r="Y93" s="158" t="s">
        <v>418</v>
      </c>
    </row>
    <row r="94" s="125" customFormat="1" ht="72" spans="1:25">
      <c r="A94" s="157">
        <v>72</v>
      </c>
      <c r="B94" s="158" t="s">
        <v>419</v>
      </c>
      <c r="C94" s="158" t="s">
        <v>420</v>
      </c>
      <c r="D94" s="158" t="s">
        <v>82</v>
      </c>
      <c r="E94" s="118" t="s">
        <v>421</v>
      </c>
      <c r="F94" s="118">
        <v>1</v>
      </c>
      <c r="G94" s="118" t="s">
        <v>382</v>
      </c>
      <c r="H94" s="118" t="s">
        <v>417</v>
      </c>
      <c r="I94" s="158" t="s">
        <v>86</v>
      </c>
      <c r="J94" s="158" t="s">
        <v>86</v>
      </c>
      <c r="K94" s="158" t="s">
        <v>86</v>
      </c>
      <c r="L94" s="158">
        <v>2</v>
      </c>
      <c r="M94" s="158">
        <v>4</v>
      </c>
      <c r="N94" s="158">
        <v>392</v>
      </c>
      <c r="O94" s="158">
        <v>1702</v>
      </c>
      <c r="P94" s="177">
        <v>15</v>
      </c>
      <c r="Q94" s="177">
        <v>15</v>
      </c>
      <c r="R94" s="184"/>
      <c r="S94" s="184"/>
      <c r="T94" s="177">
        <v>15</v>
      </c>
      <c r="U94" s="115"/>
      <c r="V94" s="115"/>
      <c r="W94" s="118" t="s">
        <v>382</v>
      </c>
      <c r="X94" s="158" t="s">
        <v>87</v>
      </c>
      <c r="Y94" s="158" t="s">
        <v>422</v>
      </c>
    </row>
    <row r="95" s="127" customFormat="1" ht="72" spans="1:25">
      <c r="A95" s="157">
        <v>73</v>
      </c>
      <c r="B95" s="118" t="s">
        <v>423</v>
      </c>
      <c r="C95" s="118" t="s">
        <v>424</v>
      </c>
      <c r="D95" s="118" t="s">
        <v>82</v>
      </c>
      <c r="E95" s="118" t="s">
        <v>425</v>
      </c>
      <c r="F95" s="118">
        <v>1</v>
      </c>
      <c r="G95" s="160" t="s">
        <v>111</v>
      </c>
      <c r="H95" s="160" t="s">
        <v>260</v>
      </c>
      <c r="I95" s="118" t="s">
        <v>95</v>
      </c>
      <c r="J95" s="118" t="s">
        <v>86</v>
      </c>
      <c r="K95" s="118" t="s">
        <v>86</v>
      </c>
      <c r="L95" s="118">
        <v>61</v>
      </c>
      <c r="M95" s="118">
        <v>214</v>
      </c>
      <c r="N95" s="118">
        <v>311</v>
      </c>
      <c r="O95" s="118">
        <v>1335</v>
      </c>
      <c r="P95" s="115">
        <v>30</v>
      </c>
      <c r="Q95" s="115">
        <v>30</v>
      </c>
      <c r="R95" s="184"/>
      <c r="S95" s="184"/>
      <c r="T95" s="115">
        <v>30</v>
      </c>
      <c r="U95" s="159"/>
      <c r="V95" s="159"/>
      <c r="W95" s="160" t="s">
        <v>111</v>
      </c>
      <c r="X95" s="158" t="s">
        <v>87</v>
      </c>
      <c r="Y95" s="118" t="s">
        <v>426</v>
      </c>
    </row>
    <row r="96" s="125" customFormat="1" ht="72" spans="1:25">
      <c r="A96" s="157">
        <v>74</v>
      </c>
      <c r="B96" s="161" t="s">
        <v>427</v>
      </c>
      <c r="C96" s="162" t="s">
        <v>428</v>
      </c>
      <c r="D96" s="158" t="s">
        <v>82</v>
      </c>
      <c r="E96" s="158" t="s">
        <v>429</v>
      </c>
      <c r="F96" s="118">
        <v>1</v>
      </c>
      <c r="G96" s="160" t="s">
        <v>93</v>
      </c>
      <c r="H96" s="160" t="s">
        <v>141</v>
      </c>
      <c r="I96" s="158" t="s">
        <v>86</v>
      </c>
      <c r="J96" s="158" t="s">
        <v>86</v>
      </c>
      <c r="K96" s="158" t="s">
        <v>86</v>
      </c>
      <c r="L96" s="158">
        <v>12</v>
      </c>
      <c r="M96" s="158">
        <v>33</v>
      </c>
      <c r="N96" s="158">
        <v>115</v>
      </c>
      <c r="O96" s="158">
        <v>438</v>
      </c>
      <c r="P96" s="115">
        <v>15</v>
      </c>
      <c r="Q96" s="115">
        <v>15</v>
      </c>
      <c r="R96" s="184"/>
      <c r="S96" s="184"/>
      <c r="T96" s="115">
        <v>15</v>
      </c>
      <c r="U96" s="115"/>
      <c r="V96" s="115"/>
      <c r="W96" s="160" t="s">
        <v>93</v>
      </c>
      <c r="X96" s="158" t="s">
        <v>212</v>
      </c>
      <c r="Y96" s="158" t="s">
        <v>430</v>
      </c>
    </row>
    <row r="97" s="125" customFormat="1" ht="120" spans="1:25">
      <c r="A97" s="157">
        <v>75</v>
      </c>
      <c r="B97" s="162" t="s">
        <v>431</v>
      </c>
      <c r="C97" s="162" t="s">
        <v>432</v>
      </c>
      <c r="D97" s="158" t="s">
        <v>82</v>
      </c>
      <c r="E97" s="162" t="s">
        <v>433</v>
      </c>
      <c r="F97" s="118">
        <v>1</v>
      </c>
      <c r="G97" s="158" t="s">
        <v>203</v>
      </c>
      <c r="H97" s="163" t="s">
        <v>434</v>
      </c>
      <c r="I97" s="158" t="s">
        <v>95</v>
      </c>
      <c r="J97" s="158" t="s">
        <v>86</v>
      </c>
      <c r="K97" s="158" t="s">
        <v>95</v>
      </c>
      <c r="L97" s="158">
        <v>64</v>
      </c>
      <c r="M97" s="158">
        <v>81</v>
      </c>
      <c r="N97" s="158">
        <v>349</v>
      </c>
      <c r="O97" s="158">
        <v>1252</v>
      </c>
      <c r="P97" s="177">
        <v>302</v>
      </c>
      <c r="Q97" s="177">
        <v>302</v>
      </c>
      <c r="R97" s="184"/>
      <c r="S97" s="177">
        <v>302</v>
      </c>
      <c r="T97" s="115"/>
      <c r="U97" s="115"/>
      <c r="V97" s="115"/>
      <c r="W97" s="158" t="s">
        <v>164</v>
      </c>
      <c r="X97" s="158" t="s">
        <v>164</v>
      </c>
      <c r="Y97" s="158" t="s">
        <v>435</v>
      </c>
    </row>
    <row r="98" s="125" customFormat="1" ht="188" customHeight="1" spans="1:25">
      <c r="A98" s="157">
        <v>76</v>
      </c>
      <c r="B98" s="158" t="s">
        <v>436</v>
      </c>
      <c r="C98" s="158" t="s">
        <v>437</v>
      </c>
      <c r="D98" s="158" t="s">
        <v>82</v>
      </c>
      <c r="E98" s="118" t="s">
        <v>438</v>
      </c>
      <c r="F98" s="118">
        <v>1</v>
      </c>
      <c r="G98" s="158" t="s">
        <v>177</v>
      </c>
      <c r="H98" s="158" t="s">
        <v>439</v>
      </c>
      <c r="I98" s="158" t="s">
        <v>86</v>
      </c>
      <c r="J98" s="158" t="s">
        <v>86</v>
      </c>
      <c r="K98" s="158" t="s">
        <v>86</v>
      </c>
      <c r="L98" s="158">
        <v>72</v>
      </c>
      <c r="M98" s="158">
        <v>207</v>
      </c>
      <c r="N98" s="158">
        <v>423</v>
      </c>
      <c r="O98" s="158">
        <v>1774</v>
      </c>
      <c r="P98" s="115">
        <v>98</v>
      </c>
      <c r="Q98" s="115">
        <v>98</v>
      </c>
      <c r="R98" s="115">
        <v>98</v>
      </c>
      <c r="S98" s="115"/>
      <c r="T98" s="115"/>
      <c r="U98" s="115"/>
      <c r="V98" s="115"/>
      <c r="W98" s="158" t="s">
        <v>177</v>
      </c>
      <c r="X98" s="158" t="s">
        <v>87</v>
      </c>
      <c r="Y98" s="158" t="s">
        <v>440</v>
      </c>
    </row>
    <row r="99" s="125" customFormat="1" ht="85" customHeight="1" spans="1:25">
      <c r="A99" s="157">
        <v>77</v>
      </c>
      <c r="B99" s="118" t="s">
        <v>441</v>
      </c>
      <c r="C99" s="161" t="s">
        <v>442</v>
      </c>
      <c r="D99" s="158" t="s">
        <v>82</v>
      </c>
      <c r="E99" s="118" t="s">
        <v>443</v>
      </c>
      <c r="F99" s="118">
        <v>1</v>
      </c>
      <c r="G99" s="158" t="s">
        <v>364</v>
      </c>
      <c r="H99" s="158" t="s">
        <v>365</v>
      </c>
      <c r="I99" s="158" t="s">
        <v>86</v>
      </c>
      <c r="J99" s="158" t="s">
        <v>86</v>
      </c>
      <c r="K99" s="158" t="s">
        <v>86</v>
      </c>
      <c r="L99" s="158">
        <v>146</v>
      </c>
      <c r="M99" s="158">
        <v>418</v>
      </c>
      <c r="N99" s="158">
        <v>561</v>
      </c>
      <c r="O99" s="158">
        <v>1762</v>
      </c>
      <c r="P99" s="185">
        <v>36</v>
      </c>
      <c r="Q99" s="185">
        <v>36</v>
      </c>
      <c r="R99" s="185">
        <v>36</v>
      </c>
      <c r="S99" s="115"/>
      <c r="T99" s="115"/>
      <c r="U99" s="115"/>
      <c r="V99" s="115"/>
      <c r="W99" s="158" t="s">
        <v>364</v>
      </c>
      <c r="X99" s="158" t="s">
        <v>87</v>
      </c>
      <c r="Y99" s="158" t="s">
        <v>444</v>
      </c>
    </row>
    <row r="100" s="125" customFormat="1" ht="175" customHeight="1" spans="1:25">
      <c r="A100" s="157">
        <v>78</v>
      </c>
      <c r="B100" s="170" t="s">
        <v>445</v>
      </c>
      <c r="C100" s="118" t="s">
        <v>446</v>
      </c>
      <c r="D100" s="158" t="s">
        <v>82</v>
      </c>
      <c r="E100" s="118" t="s">
        <v>447</v>
      </c>
      <c r="F100" s="118">
        <v>1</v>
      </c>
      <c r="G100" s="158" t="s">
        <v>111</v>
      </c>
      <c r="H100" s="158" t="s">
        <v>112</v>
      </c>
      <c r="I100" s="158" t="s">
        <v>86</v>
      </c>
      <c r="J100" s="158" t="s">
        <v>86</v>
      </c>
      <c r="K100" s="158" t="s">
        <v>86</v>
      </c>
      <c r="L100" s="158">
        <v>44</v>
      </c>
      <c r="M100" s="158">
        <v>144</v>
      </c>
      <c r="N100" s="158">
        <v>569</v>
      </c>
      <c r="O100" s="158">
        <v>2127</v>
      </c>
      <c r="P100" s="177">
        <v>50</v>
      </c>
      <c r="Q100" s="177">
        <v>50</v>
      </c>
      <c r="R100" s="177">
        <v>50</v>
      </c>
      <c r="S100" s="115"/>
      <c r="T100" s="115"/>
      <c r="U100" s="115"/>
      <c r="V100" s="115"/>
      <c r="W100" s="158" t="s">
        <v>111</v>
      </c>
      <c r="X100" s="158" t="s">
        <v>87</v>
      </c>
      <c r="Y100" s="158" t="s">
        <v>448</v>
      </c>
    </row>
    <row r="101" s="125" customFormat="1" ht="92" customHeight="1" spans="1:25">
      <c r="A101" s="157">
        <v>79</v>
      </c>
      <c r="B101" s="118" t="s">
        <v>449</v>
      </c>
      <c r="C101" s="118" t="s">
        <v>450</v>
      </c>
      <c r="D101" s="158" t="s">
        <v>82</v>
      </c>
      <c r="E101" s="118" t="s">
        <v>451</v>
      </c>
      <c r="F101" s="118">
        <v>1</v>
      </c>
      <c r="G101" s="118" t="s">
        <v>452</v>
      </c>
      <c r="H101" s="118" t="s">
        <v>453</v>
      </c>
      <c r="I101" s="158" t="s">
        <v>86</v>
      </c>
      <c r="J101" s="158" t="s">
        <v>86</v>
      </c>
      <c r="K101" s="158" t="s">
        <v>86</v>
      </c>
      <c r="L101" s="158">
        <v>91</v>
      </c>
      <c r="M101" s="158">
        <v>256</v>
      </c>
      <c r="N101" s="158">
        <v>588</v>
      </c>
      <c r="O101" s="158">
        <v>2156</v>
      </c>
      <c r="P101" s="177">
        <v>48</v>
      </c>
      <c r="Q101" s="177">
        <v>48</v>
      </c>
      <c r="R101" s="177">
        <v>48</v>
      </c>
      <c r="S101" s="115"/>
      <c r="T101" s="115"/>
      <c r="U101" s="115"/>
      <c r="V101" s="115"/>
      <c r="W101" s="158" t="s">
        <v>164</v>
      </c>
      <c r="X101" s="158" t="s">
        <v>164</v>
      </c>
      <c r="Y101" s="158" t="s">
        <v>454</v>
      </c>
    </row>
    <row r="102" s="125" customFormat="1" ht="143" customHeight="1" spans="1:25">
      <c r="A102" s="157">
        <v>80</v>
      </c>
      <c r="B102" s="118" t="s">
        <v>455</v>
      </c>
      <c r="C102" s="118" t="s">
        <v>456</v>
      </c>
      <c r="D102" s="118" t="s">
        <v>132</v>
      </c>
      <c r="E102" s="118" t="s">
        <v>457</v>
      </c>
      <c r="F102" s="118">
        <v>1</v>
      </c>
      <c r="G102" s="118" t="s">
        <v>106</v>
      </c>
      <c r="H102" s="118" t="s">
        <v>458</v>
      </c>
      <c r="I102" s="118" t="s">
        <v>86</v>
      </c>
      <c r="J102" s="118" t="s">
        <v>86</v>
      </c>
      <c r="K102" s="118" t="s">
        <v>86</v>
      </c>
      <c r="L102" s="118">
        <v>13</v>
      </c>
      <c r="M102" s="118">
        <v>36</v>
      </c>
      <c r="N102" s="118">
        <v>37</v>
      </c>
      <c r="O102" s="118">
        <v>122</v>
      </c>
      <c r="P102" s="157">
        <v>32</v>
      </c>
      <c r="Q102" s="157">
        <v>32</v>
      </c>
      <c r="R102" s="159"/>
      <c r="S102" s="159">
        <v>32</v>
      </c>
      <c r="T102" s="159"/>
      <c r="U102" s="159"/>
      <c r="V102" s="159"/>
      <c r="W102" s="118" t="s">
        <v>211</v>
      </c>
      <c r="X102" s="118" t="s">
        <v>87</v>
      </c>
      <c r="Y102" s="118" t="s">
        <v>459</v>
      </c>
    </row>
    <row r="103" s="126" customFormat="1" ht="24" spans="1:25">
      <c r="A103" s="167" t="s">
        <v>460</v>
      </c>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row>
    <row r="104" s="126" customFormat="1" ht="36" spans="1:25">
      <c r="A104" s="168" t="s">
        <v>461</v>
      </c>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row>
    <row r="105" s="126" customFormat="1" ht="24" spans="1:25">
      <c r="A105" s="167" t="s">
        <v>462</v>
      </c>
      <c r="B105" s="155"/>
      <c r="C105" s="155"/>
      <c r="D105" s="155"/>
      <c r="E105" s="155"/>
      <c r="F105" s="155"/>
      <c r="G105" s="155"/>
      <c r="H105" s="155"/>
      <c r="I105" s="155"/>
      <c r="J105" s="155"/>
      <c r="K105" s="155"/>
      <c r="L105" s="155"/>
      <c r="M105" s="155"/>
      <c r="N105" s="155"/>
      <c r="O105" s="155"/>
      <c r="P105" s="155"/>
      <c r="Q105" s="155"/>
      <c r="R105" s="155"/>
      <c r="S105" s="155"/>
      <c r="T105" s="155"/>
      <c r="U105" s="155"/>
      <c r="V105" s="186"/>
      <c r="W105" s="155"/>
      <c r="X105" s="155"/>
      <c r="Y105" s="155"/>
    </row>
    <row r="106" s="126" customFormat="1" ht="24" spans="1:25">
      <c r="A106" s="167" t="s">
        <v>463</v>
      </c>
      <c r="B106" s="155"/>
      <c r="C106" s="155"/>
      <c r="D106" s="155"/>
      <c r="E106" s="155"/>
      <c r="F106" s="155"/>
      <c r="G106" s="155"/>
      <c r="H106" s="155"/>
      <c r="I106" s="155"/>
      <c r="J106" s="155"/>
      <c r="K106" s="155"/>
      <c r="L106" s="155"/>
      <c r="M106" s="155"/>
      <c r="N106" s="155"/>
      <c r="O106" s="155"/>
      <c r="P106" s="155"/>
      <c r="Q106" s="155"/>
      <c r="R106" s="155"/>
      <c r="S106" s="155"/>
      <c r="T106" s="155"/>
      <c r="U106" s="155"/>
      <c r="V106" s="186"/>
      <c r="W106" s="155"/>
      <c r="X106" s="155"/>
      <c r="Y106" s="155"/>
    </row>
    <row r="107" s="126" customFormat="1" ht="24" spans="1:25">
      <c r="A107" s="167" t="s">
        <v>464</v>
      </c>
      <c r="B107" s="155"/>
      <c r="C107" s="155"/>
      <c r="D107" s="155"/>
      <c r="E107" s="155"/>
      <c r="F107" s="155"/>
      <c r="G107" s="155"/>
      <c r="H107" s="155"/>
      <c r="I107" s="155"/>
      <c r="J107" s="155"/>
      <c r="K107" s="155"/>
      <c r="L107" s="155"/>
      <c r="M107" s="155"/>
      <c r="N107" s="155"/>
      <c r="O107" s="155"/>
      <c r="P107" s="155"/>
      <c r="Q107" s="155"/>
      <c r="R107" s="155"/>
      <c r="S107" s="155"/>
      <c r="T107" s="155"/>
      <c r="U107" s="155"/>
      <c r="V107" s="186"/>
      <c r="W107" s="155"/>
      <c r="X107" s="155"/>
      <c r="Y107" s="155"/>
    </row>
    <row r="108" s="126" customFormat="1" ht="24" spans="1:25">
      <c r="A108" s="167" t="s">
        <v>465</v>
      </c>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row>
    <row r="109" s="126" customFormat="1" ht="36" spans="1:25">
      <c r="A109" s="168" t="s">
        <v>466</v>
      </c>
      <c r="B109" s="151"/>
      <c r="C109" s="151"/>
      <c r="D109" s="151"/>
      <c r="E109" s="151"/>
      <c r="F109" s="151">
        <v>4</v>
      </c>
      <c r="G109" s="151"/>
      <c r="H109" s="151"/>
      <c r="I109" s="151"/>
      <c r="J109" s="151"/>
      <c r="K109" s="151"/>
      <c r="L109" s="151"/>
      <c r="M109" s="151"/>
      <c r="N109" s="151"/>
      <c r="O109" s="151"/>
      <c r="P109" s="151">
        <f t="shared" ref="P109:V109" si="12">P110+P114</f>
        <v>827</v>
      </c>
      <c r="Q109" s="151">
        <f t="shared" si="12"/>
        <v>827</v>
      </c>
      <c r="R109" s="151">
        <f t="shared" si="12"/>
        <v>707</v>
      </c>
      <c r="S109" s="151">
        <f t="shared" si="12"/>
        <v>0</v>
      </c>
      <c r="T109" s="151"/>
      <c r="U109" s="151">
        <f t="shared" si="12"/>
        <v>0</v>
      </c>
      <c r="V109" s="151">
        <f t="shared" si="12"/>
        <v>0</v>
      </c>
      <c r="W109" s="151"/>
      <c r="X109" s="151"/>
      <c r="Y109" s="151"/>
    </row>
    <row r="110" s="126" customFormat="1" ht="24" spans="1:25">
      <c r="A110" s="167" t="s">
        <v>467</v>
      </c>
      <c r="B110" s="155"/>
      <c r="C110" s="155"/>
      <c r="D110" s="155"/>
      <c r="E110" s="155"/>
      <c r="F110" s="155">
        <v>1</v>
      </c>
      <c r="G110" s="155"/>
      <c r="H110" s="155"/>
      <c r="I110" s="155"/>
      <c r="J110" s="155"/>
      <c r="K110" s="155"/>
      <c r="L110" s="155"/>
      <c r="M110" s="155"/>
      <c r="N110" s="155"/>
      <c r="O110" s="155"/>
      <c r="P110" s="155">
        <f>SUM(P111)</f>
        <v>657</v>
      </c>
      <c r="Q110" s="155">
        <f t="shared" ref="Q110:V110" si="13">SUM(Q111)</f>
        <v>657</v>
      </c>
      <c r="R110" s="155">
        <f t="shared" si="13"/>
        <v>657</v>
      </c>
      <c r="S110" s="155">
        <f t="shared" si="13"/>
        <v>0</v>
      </c>
      <c r="T110" s="155">
        <f t="shared" si="13"/>
        <v>0</v>
      </c>
      <c r="U110" s="155">
        <f t="shared" si="13"/>
        <v>0</v>
      </c>
      <c r="V110" s="155">
        <f t="shared" si="13"/>
        <v>0</v>
      </c>
      <c r="W110" s="155"/>
      <c r="X110" s="155"/>
      <c r="Y110" s="155"/>
    </row>
    <row r="111" s="125" customFormat="1" ht="105" customHeight="1" spans="1:25">
      <c r="A111" s="157">
        <v>81</v>
      </c>
      <c r="B111" s="118" t="s">
        <v>468</v>
      </c>
      <c r="C111" s="118" t="s">
        <v>469</v>
      </c>
      <c r="D111" s="118" t="s">
        <v>132</v>
      </c>
      <c r="E111" s="118" t="s">
        <v>470</v>
      </c>
      <c r="F111" s="118">
        <v>1</v>
      </c>
      <c r="G111" s="158" t="s">
        <v>471</v>
      </c>
      <c r="H111" s="158" t="s">
        <v>472</v>
      </c>
      <c r="I111" s="118" t="s">
        <v>95</v>
      </c>
      <c r="J111" s="118" t="s">
        <v>86</v>
      </c>
      <c r="K111" s="118" t="s">
        <v>86</v>
      </c>
      <c r="L111" s="118">
        <v>3496</v>
      </c>
      <c r="M111" s="118">
        <v>10258</v>
      </c>
      <c r="N111" s="118">
        <v>3496</v>
      </c>
      <c r="O111" s="118">
        <v>10258</v>
      </c>
      <c r="P111" s="157">
        <v>657</v>
      </c>
      <c r="Q111" s="157">
        <v>657</v>
      </c>
      <c r="R111" s="172">
        <v>657</v>
      </c>
      <c r="S111" s="159"/>
      <c r="T111" s="159"/>
      <c r="U111" s="159"/>
      <c r="V111" s="159"/>
      <c r="W111" s="118" t="s">
        <v>164</v>
      </c>
      <c r="X111" s="118" t="s">
        <v>164</v>
      </c>
      <c r="Y111" s="118" t="s">
        <v>473</v>
      </c>
    </row>
    <row r="112" s="126" customFormat="1" ht="36" spans="1:25">
      <c r="A112" s="167" t="s">
        <v>474</v>
      </c>
      <c r="B112" s="155"/>
      <c r="C112" s="155"/>
      <c r="D112" s="155"/>
      <c r="E112" s="155"/>
      <c r="F112" s="155"/>
      <c r="G112" s="155"/>
      <c r="H112" s="155"/>
      <c r="I112" s="155"/>
      <c r="J112" s="155"/>
      <c r="K112" s="155"/>
      <c r="L112" s="155"/>
      <c r="M112" s="155"/>
      <c r="N112" s="155"/>
      <c r="O112" s="155"/>
      <c r="P112" s="155"/>
      <c r="Q112" s="155"/>
      <c r="R112" s="155"/>
      <c r="S112" s="155"/>
      <c r="T112" s="155"/>
      <c r="U112" s="155"/>
      <c r="V112" s="186"/>
      <c r="W112" s="155"/>
      <c r="X112" s="155"/>
      <c r="Y112" s="155"/>
    </row>
    <row r="113" s="126" customFormat="1" ht="36" spans="1:25">
      <c r="A113" s="167" t="s">
        <v>475</v>
      </c>
      <c r="B113" s="155"/>
      <c r="C113" s="155"/>
      <c r="D113" s="155"/>
      <c r="E113" s="155"/>
      <c r="F113" s="155"/>
      <c r="G113" s="155"/>
      <c r="H113" s="155"/>
      <c r="I113" s="155"/>
      <c r="J113" s="155"/>
      <c r="K113" s="155"/>
      <c r="L113" s="155"/>
      <c r="M113" s="155"/>
      <c r="N113" s="155"/>
      <c r="O113" s="155"/>
      <c r="P113" s="155"/>
      <c r="Q113" s="155"/>
      <c r="R113" s="155"/>
      <c r="S113" s="155"/>
      <c r="T113" s="155"/>
      <c r="U113" s="155"/>
      <c r="V113" s="186"/>
      <c r="W113" s="155"/>
      <c r="X113" s="155"/>
      <c r="Y113" s="155"/>
    </row>
    <row r="114" s="126" customFormat="1" spans="1:25">
      <c r="A114" s="167" t="s">
        <v>476</v>
      </c>
      <c r="B114" s="155"/>
      <c r="C114" s="155"/>
      <c r="D114" s="155"/>
      <c r="E114" s="155"/>
      <c r="F114" s="155">
        <v>3</v>
      </c>
      <c r="G114" s="155"/>
      <c r="H114" s="155"/>
      <c r="I114" s="155"/>
      <c r="J114" s="155"/>
      <c r="K114" s="155"/>
      <c r="L114" s="155"/>
      <c r="M114" s="155"/>
      <c r="N114" s="155"/>
      <c r="O114" s="155"/>
      <c r="P114" s="155">
        <f>SUM(P115:P117)</f>
        <v>170</v>
      </c>
      <c r="Q114" s="155">
        <f t="shared" ref="Q114:V114" si="14">SUM(Q115:Q117)</f>
        <v>170</v>
      </c>
      <c r="R114" s="155">
        <f t="shared" si="14"/>
        <v>50</v>
      </c>
      <c r="S114" s="155">
        <f t="shared" si="14"/>
        <v>0</v>
      </c>
      <c r="T114" s="155">
        <f t="shared" si="14"/>
        <v>120</v>
      </c>
      <c r="U114" s="155">
        <f t="shared" si="14"/>
        <v>0</v>
      </c>
      <c r="V114" s="155">
        <f t="shared" si="14"/>
        <v>0</v>
      </c>
      <c r="W114" s="155"/>
      <c r="X114" s="155"/>
      <c r="Y114" s="155"/>
    </row>
    <row r="115" s="125" customFormat="1" ht="72" spans="1:25">
      <c r="A115" s="157">
        <v>82</v>
      </c>
      <c r="B115" s="190" t="s">
        <v>477</v>
      </c>
      <c r="C115" s="118" t="s">
        <v>478</v>
      </c>
      <c r="D115" s="118" t="s">
        <v>132</v>
      </c>
      <c r="E115" s="118" t="s">
        <v>479</v>
      </c>
      <c r="F115" s="118">
        <v>1</v>
      </c>
      <c r="G115" s="158" t="s">
        <v>471</v>
      </c>
      <c r="H115" s="158" t="s">
        <v>472</v>
      </c>
      <c r="I115" s="118" t="s">
        <v>95</v>
      </c>
      <c r="J115" s="118" t="s">
        <v>86</v>
      </c>
      <c r="K115" s="118" t="s">
        <v>86</v>
      </c>
      <c r="L115" s="118">
        <v>1000</v>
      </c>
      <c r="M115" s="118">
        <v>3000</v>
      </c>
      <c r="N115" s="118">
        <v>1000</v>
      </c>
      <c r="O115" s="118">
        <v>3000</v>
      </c>
      <c r="P115" s="157">
        <v>50</v>
      </c>
      <c r="Q115" s="115">
        <f>SUBTOTAL(9,R115:U115)</f>
        <v>50</v>
      </c>
      <c r="R115" s="159">
        <v>50</v>
      </c>
      <c r="S115" s="159"/>
      <c r="T115" s="159"/>
      <c r="U115" s="159"/>
      <c r="V115" s="159"/>
      <c r="W115" s="118" t="s">
        <v>164</v>
      </c>
      <c r="X115" s="118" t="s">
        <v>164</v>
      </c>
      <c r="Y115" s="118" t="s">
        <v>480</v>
      </c>
    </row>
    <row r="116" s="125" customFormat="1" ht="84" spans="1:25">
      <c r="A116" s="157">
        <v>83</v>
      </c>
      <c r="B116" s="118" t="s">
        <v>481</v>
      </c>
      <c r="C116" s="118" t="s">
        <v>482</v>
      </c>
      <c r="D116" s="118" t="s">
        <v>132</v>
      </c>
      <c r="E116" s="118" t="s">
        <v>483</v>
      </c>
      <c r="F116" s="118">
        <v>1</v>
      </c>
      <c r="G116" s="158" t="s">
        <v>471</v>
      </c>
      <c r="H116" s="158" t="s">
        <v>472</v>
      </c>
      <c r="I116" s="118" t="s">
        <v>95</v>
      </c>
      <c r="J116" s="118" t="s">
        <v>86</v>
      </c>
      <c r="K116" s="118" t="s">
        <v>86</v>
      </c>
      <c r="L116" s="118">
        <v>600</v>
      </c>
      <c r="M116" s="118">
        <v>1800</v>
      </c>
      <c r="N116" s="118">
        <v>1500</v>
      </c>
      <c r="O116" s="118">
        <v>4500</v>
      </c>
      <c r="P116" s="115">
        <v>60</v>
      </c>
      <c r="Q116" s="115">
        <v>60</v>
      </c>
      <c r="R116" s="159"/>
      <c r="S116" s="159"/>
      <c r="T116" s="159">
        <v>60</v>
      </c>
      <c r="U116" s="159"/>
      <c r="V116" s="159"/>
      <c r="W116" s="118" t="s">
        <v>164</v>
      </c>
      <c r="X116" s="118" t="s">
        <v>164</v>
      </c>
      <c r="Y116" s="118" t="s">
        <v>484</v>
      </c>
    </row>
    <row r="117" s="125" customFormat="1" ht="118" customHeight="1" spans="1:25">
      <c r="A117" s="157">
        <v>84</v>
      </c>
      <c r="B117" s="118" t="s">
        <v>485</v>
      </c>
      <c r="C117" s="118" t="s">
        <v>486</v>
      </c>
      <c r="D117" s="118" t="s">
        <v>132</v>
      </c>
      <c r="E117" s="118" t="s">
        <v>487</v>
      </c>
      <c r="F117" s="118">
        <v>1</v>
      </c>
      <c r="G117" s="158" t="s">
        <v>471</v>
      </c>
      <c r="H117" s="158" t="s">
        <v>472</v>
      </c>
      <c r="I117" s="118" t="s">
        <v>95</v>
      </c>
      <c r="J117" s="118" t="s">
        <v>86</v>
      </c>
      <c r="K117" s="118" t="s">
        <v>86</v>
      </c>
      <c r="L117" s="118">
        <v>2000</v>
      </c>
      <c r="M117" s="118">
        <v>6000</v>
      </c>
      <c r="N117" s="118">
        <v>2000</v>
      </c>
      <c r="O117" s="118">
        <v>6000</v>
      </c>
      <c r="P117" s="115">
        <v>60</v>
      </c>
      <c r="Q117" s="115">
        <v>60</v>
      </c>
      <c r="R117" s="159"/>
      <c r="S117" s="159"/>
      <c r="T117" s="159">
        <v>60</v>
      </c>
      <c r="U117" s="159"/>
      <c r="V117" s="159"/>
      <c r="W117" s="118" t="s">
        <v>164</v>
      </c>
      <c r="X117" s="118" t="s">
        <v>164</v>
      </c>
      <c r="Y117" s="118" t="s">
        <v>488</v>
      </c>
    </row>
    <row r="118" s="126" customFormat="1" ht="24" spans="1:25">
      <c r="A118" s="168" t="s">
        <v>489</v>
      </c>
      <c r="B118" s="151"/>
      <c r="C118" s="151"/>
      <c r="D118" s="151"/>
      <c r="E118" s="151"/>
      <c r="F118" s="151">
        <v>1</v>
      </c>
      <c r="G118" s="151"/>
      <c r="H118" s="151"/>
      <c r="I118" s="151"/>
      <c r="J118" s="151"/>
      <c r="K118" s="151"/>
      <c r="L118" s="151"/>
      <c r="M118" s="151"/>
      <c r="N118" s="151"/>
      <c r="O118" s="151"/>
      <c r="P118" s="151">
        <f t="shared" ref="P118:V118" si="15">P120</f>
        <v>120</v>
      </c>
      <c r="Q118" s="151">
        <f t="shared" si="15"/>
        <v>120</v>
      </c>
      <c r="R118" s="151">
        <f t="shared" si="15"/>
        <v>70</v>
      </c>
      <c r="S118" s="151">
        <f t="shared" si="15"/>
        <v>50</v>
      </c>
      <c r="T118" s="151">
        <f t="shared" si="15"/>
        <v>0</v>
      </c>
      <c r="U118" s="151">
        <f t="shared" si="15"/>
        <v>0</v>
      </c>
      <c r="V118" s="151">
        <f t="shared" si="15"/>
        <v>0</v>
      </c>
      <c r="W118" s="151"/>
      <c r="X118" s="151"/>
      <c r="Y118" s="151"/>
    </row>
    <row r="119" s="126" customFormat="1" ht="24" spans="1:25">
      <c r="A119" s="191" t="s">
        <v>490</v>
      </c>
      <c r="B119" s="192"/>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row>
    <row r="120" s="126" customFormat="1" ht="24" spans="1:25">
      <c r="A120" s="191" t="s">
        <v>491</v>
      </c>
      <c r="B120" s="192"/>
      <c r="C120" s="186"/>
      <c r="D120" s="186"/>
      <c r="E120" s="186"/>
      <c r="F120" s="186">
        <v>1</v>
      </c>
      <c r="G120" s="186"/>
      <c r="H120" s="186"/>
      <c r="I120" s="186"/>
      <c r="J120" s="186"/>
      <c r="K120" s="186"/>
      <c r="L120" s="186"/>
      <c r="M120" s="186"/>
      <c r="N120" s="186"/>
      <c r="O120" s="186"/>
      <c r="P120" s="186">
        <f>SUM(P121)</f>
        <v>120</v>
      </c>
      <c r="Q120" s="186">
        <f t="shared" ref="Q120:V120" si="16">SUM(Q121)</f>
        <v>120</v>
      </c>
      <c r="R120" s="186">
        <f t="shared" si="16"/>
        <v>70</v>
      </c>
      <c r="S120" s="186">
        <f t="shared" si="16"/>
        <v>50</v>
      </c>
      <c r="T120" s="186">
        <f t="shared" si="16"/>
        <v>0</v>
      </c>
      <c r="U120" s="186">
        <f t="shared" si="16"/>
        <v>0</v>
      </c>
      <c r="V120" s="186">
        <f t="shared" si="16"/>
        <v>0</v>
      </c>
      <c r="W120" s="186"/>
      <c r="X120" s="186"/>
      <c r="Y120" s="186"/>
    </row>
    <row r="121" s="125" customFormat="1" ht="156" spans="1:25">
      <c r="A121" s="172">
        <v>85</v>
      </c>
      <c r="B121" s="118" t="s">
        <v>492</v>
      </c>
      <c r="C121" s="101" t="s">
        <v>493</v>
      </c>
      <c r="D121" s="101" t="s">
        <v>151</v>
      </c>
      <c r="E121" s="101" t="s">
        <v>494</v>
      </c>
      <c r="F121" s="101">
        <v>1</v>
      </c>
      <c r="G121" s="102" t="s">
        <v>495</v>
      </c>
      <c r="H121" s="102" t="s">
        <v>496</v>
      </c>
      <c r="I121" s="101" t="s">
        <v>95</v>
      </c>
      <c r="J121" s="101" t="s">
        <v>86</v>
      </c>
      <c r="K121" s="101" t="s">
        <v>86</v>
      </c>
      <c r="L121" s="101">
        <v>80</v>
      </c>
      <c r="M121" s="101">
        <v>318</v>
      </c>
      <c r="N121" s="101">
        <v>80</v>
      </c>
      <c r="O121" s="101">
        <v>318</v>
      </c>
      <c r="P121" s="109">
        <v>120</v>
      </c>
      <c r="Q121" s="109">
        <v>120</v>
      </c>
      <c r="R121" s="109">
        <v>70</v>
      </c>
      <c r="S121" s="109">
        <v>50</v>
      </c>
      <c r="T121" s="194"/>
      <c r="U121" s="194"/>
      <c r="V121" s="109"/>
      <c r="W121" s="101" t="s">
        <v>142</v>
      </c>
      <c r="X121" s="101" t="s">
        <v>142</v>
      </c>
      <c r="Y121" s="101" t="s">
        <v>497</v>
      </c>
    </row>
    <row r="122" s="126" customFormat="1" ht="24" spans="1:25">
      <c r="A122" s="191" t="s">
        <v>498</v>
      </c>
      <c r="B122" s="192"/>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row>
    <row r="123" s="126" customFormat="1" ht="36" spans="1:25">
      <c r="A123" s="191" t="s">
        <v>499</v>
      </c>
      <c r="B123" s="192"/>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row>
    <row r="124" s="126" customFormat="1" ht="36" spans="1:25">
      <c r="A124" s="191" t="s">
        <v>500</v>
      </c>
      <c r="B124" s="192"/>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row>
    <row r="125" s="126" customFormat="1" ht="48" spans="1:25">
      <c r="A125" s="168" t="s">
        <v>501</v>
      </c>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row>
    <row r="126" s="126" customFormat="1" ht="36" spans="1:25">
      <c r="A126" s="191" t="s">
        <v>502</v>
      </c>
      <c r="B126" s="192"/>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row>
    <row r="127" s="126" customFormat="1" ht="24" spans="1:25">
      <c r="A127" s="193" t="s">
        <v>503</v>
      </c>
      <c r="B127" s="147"/>
      <c r="C127" s="147"/>
      <c r="D127" s="147"/>
      <c r="E127" s="147"/>
      <c r="F127" s="147">
        <v>5</v>
      </c>
      <c r="G127" s="147"/>
      <c r="H127" s="147"/>
      <c r="I127" s="147"/>
      <c r="J127" s="147"/>
      <c r="K127" s="147"/>
      <c r="L127" s="147"/>
      <c r="M127" s="147"/>
      <c r="N127" s="147"/>
      <c r="O127" s="147"/>
      <c r="P127" s="147">
        <f>P128+P132+P137+P141+P145</f>
        <v>335</v>
      </c>
      <c r="Q127" s="147">
        <f>Q128+Q132+Q137+Q141+Q145</f>
        <v>335</v>
      </c>
      <c r="R127" s="147">
        <f t="shared" ref="P127:V127" si="17">R128+R132+R137+R141+R145</f>
        <v>0</v>
      </c>
      <c r="S127" s="147">
        <f t="shared" si="17"/>
        <v>160</v>
      </c>
      <c r="T127" s="147">
        <f t="shared" si="17"/>
        <v>175</v>
      </c>
      <c r="U127" s="147">
        <f t="shared" si="17"/>
        <v>0</v>
      </c>
      <c r="V127" s="147">
        <f t="shared" si="17"/>
        <v>0</v>
      </c>
      <c r="W127" s="147"/>
      <c r="X127" s="147"/>
      <c r="Y127" s="147"/>
    </row>
    <row r="128" s="126" customFormat="1" ht="24" spans="1:25">
      <c r="A128" s="168" t="s">
        <v>504</v>
      </c>
      <c r="B128" s="151"/>
      <c r="C128" s="151"/>
      <c r="D128" s="151"/>
      <c r="E128" s="151"/>
      <c r="F128" s="151">
        <v>2</v>
      </c>
      <c r="G128" s="151"/>
      <c r="H128" s="151"/>
      <c r="I128" s="151"/>
      <c r="J128" s="151"/>
      <c r="K128" s="151"/>
      <c r="L128" s="151"/>
      <c r="M128" s="151"/>
      <c r="N128" s="151"/>
      <c r="O128" s="151"/>
      <c r="P128" s="151">
        <f>SUBTOTAL(9,P129,P131)</f>
        <v>60</v>
      </c>
      <c r="Q128" s="151">
        <f t="shared" ref="Q128:V128" si="18">SUBTOTAL(9,Q129,Q131)</f>
        <v>60</v>
      </c>
      <c r="R128" s="151">
        <f t="shared" si="18"/>
        <v>0</v>
      </c>
      <c r="S128" s="151">
        <f t="shared" si="18"/>
        <v>0</v>
      </c>
      <c r="T128" s="151">
        <f t="shared" si="18"/>
        <v>60</v>
      </c>
      <c r="U128" s="151">
        <f t="shared" si="18"/>
        <v>0</v>
      </c>
      <c r="V128" s="151">
        <f t="shared" si="18"/>
        <v>0</v>
      </c>
      <c r="W128" s="151"/>
      <c r="X128" s="151"/>
      <c r="Y128" s="151"/>
    </row>
    <row r="129" s="126" customFormat="1" ht="24" spans="1:25">
      <c r="A129" s="167" t="s">
        <v>505</v>
      </c>
      <c r="B129" s="155"/>
      <c r="C129" s="155"/>
      <c r="D129" s="155"/>
      <c r="E129" s="155"/>
      <c r="F129" s="155">
        <v>1</v>
      </c>
      <c r="G129" s="155"/>
      <c r="H129" s="155"/>
      <c r="I129" s="155"/>
      <c r="J129" s="155"/>
      <c r="K129" s="155"/>
      <c r="L129" s="155"/>
      <c r="M129" s="155"/>
      <c r="N129" s="155"/>
      <c r="O129" s="155"/>
      <c r="P129" s="155">
        <f t="shared" ref="P129:V129" si="19">SUM(P130)</f>
        <v>60</v>
      </c>
      <c r="Q129" s="155">
        <f t="shared" si="19"/>
        <v>60</v>
      </c>
      <c r="R129" s="155">
        <f t="shared" si="19"/>
        <v>0</v>
      </c>
      <c r="S129" s="155">
        <f t="shared" si="19"/>
        <v>0</v>
      </c>
      <c r="T129" s="155">
        <f t="shared" si="19"/>
        <v>60</v>
      </c>
      <c r="U129" s="155">
        <f t="shared" si="19"/>
        <v>0</v>
      </c>
      <c r="V129" s="155">
        <f t="shared" si="19"/>
        <v>0</v>
      </c>
      <c r="W129" s="155"/>
      <c r="X129" s="155"/>
      <c r="Y129" s="155"/>
    </row>
    <row r="130" s="125" customFormat="1" ht="72" spans="1:25">
      <c r="A130" s="157">
        <v>86</v>
      </c>
      <c r="B130" s="118" t="s">
        <v>506</v>
      </c>
      <c r="C130" s="118" t="s">
        <v>507</v>
      </c>
      <c r="D130" s="118" t="s">
        <v>508</v>
      </c>
      <c r="E130" s="118" t="s">
        <v>509</v>
      </c>
      <c r="F130" s="118">
        <v>1</v>
      </c>
      <c r="G130" s="158" t="s">
        <v>471</v>
      </c>
      <c r="H130" s="158" t="s">
        <v>472</v>
      </c>
      <c r="I130" s="118" t="s">
        <v>95</v>
      </c>
      <c r="J130" s="118" t="s">
        <v>86</v>
      </c>
      <c r="K130" s="118" t="s">
        <v>86</v>
      </c>
      <c r="L130" s="118">
        <v>1200</v>
      </c>
      <c r="M130" s="118">
        <v>1200</v>
      </c>
      <c r="N130" s="118">
        <v>1200</v>
      </c>
      <c r="O130" s="118">
        <v>1200</v>
      </c>
      <c r="P130" s="157">
        <v>60</v>
      </c>
      <c r="Q130" s="157">
        <v>60</v>
      </c>
      <c r="R130" s="159"/>
      <c r="S130" s="197"/>
      <c r="T130" s="159">
        <v>60</v>
      </c>
      <c r="U130" s="159"/>
      <c r="V130" s="159"/>
      <c r="W130" s="118" t="s">
        <v>510</v>
      </c>
      <c r="X130" s="118" t="s">
        <v>510</v>
      </c>
      <c r="Y130" s="118" t="s">
        <v>511</v>
      </c>
    </row>
    <row r="131" s="126" customFormat="1" ht="47" customHeight="1" spans="1:25">
      <c r="A131" s="167" t="s">
        <v>512</v>
      </c>
      <c r="B131" s="155"/>
      <c r="C131" s="155"/>
      <c r="D131" s="155"/>
      <c r="E131" s="155"/>
      <c r="F131" s="155">
        <v>1</v>
      </c>
      <c r="G131" s="155"/>
      <c r="H131" s="155"/>
      <c r="I131" s="155"/>
      <c r="J131" s="155"/>
      <c r="K131" s="155"/>
      <c r="L131" s="155"/>
      <c r="M131" s="155"/>
      <c r="N131" s="155"/>
      <c r="O131" s="155"/>
      <c r="P131" s="155"/>
      <c r="Q131" s="155"/>
      <c r="R131" s="155"/>
      <c r="S131" s="155"/>
      <c r="T131" s="155"/>
      <c r="U131" s="155"/>
      <c r="V131" s="155"/>
      <c r="W131" s="155"/>
      <c r="X131" s="155"/>
      <c r="Y131" s="155"/>
    </row>
    <row r="132" s="126" customFormat="1" ht="25" customHeight="1" spans="1:25">
      <c r="A132" s="168" t="s">
        <v>513</v>
      </c>
      <c r="B132" s="151"/>
      <c r="C132" s="151"/>
      <c r="D132" s="151"/>
      <c r="E132" s="151"/>
      <c r="F132" s="151">
        <v>1</v>
      </c>
      <c r="G132" s="151"/>
      <c r="H132" s="151"/>
      <c r="I132" s="151"/>
      <c r="J132" s="151"/>
      <c r="K132" s="151"/>
      <c r="L132" s="151"/>
      <c r="M132" s="151"/>
      <c r="N132" s="151"/>
      <c r="O132" s="151"/>
      <c r="P132" s="151">
        <f>P133+P135</f>
        <v>80</v>
      </c>
      <c r="Q132" s="151">
        <f t="shared" ref="Q132:V132" si="20">Q133+Q135</f>
        <v>80</v>
      </c>
      <c r="R132" s="151">
        <f t="shared" si="20"/>
        <v>0</v>
      </c>
      <c r="S132" s="151">
        <f t="shared" si="20"/>
        <v>0</v>
      </c>
      <c r="T132" s="151">
        <f t="shared" si="20"/>
        <v>80</v>
      </c>
      <c r="U132" s="151">
        <f t="shared" si="20"/>
        <v>0</v>
      </c>
      <c r="V132" s="151">
        <f t="shared" si="20"/>
        <v>0</v>
      </c>
      <c r="W132" s="151"/>
      <c r="X132" s="151"/>
      <c r="Y132" s="151"/>
    </row>
    <row r="133" s="126" customFormat="1" ht="48" spans="1:25">
      <c r="A133" s="167" t="s">
        <v>514</v>
      </c>
      <c r="B133" s="155"/>
      <c r="C133" s="155"/>
      <c r="D133" s="155"/>
      <c r="E133" s="155"/>
      <c r="F133" s="155">
        <v>1</v>
      </c>
      <c r="G133" s="155"/>
      <c r="H133" s="155"/>
      <c r="I133" s="155"/>
      <c r="J133" s="155"/>
      <c r="K133" s="155"/>
      <c r="L133" s="155"/>
      <c r="M133" s="155"/>
      <c r="N133" s="155"/>
      <c r="O133" s="155"/>
      <c r="P133" s="155">
        <f>SUM(P134)</f>
        <v>80</v>
      </c>
      <c r="Q133" s="155">
        <f t="shared" ref="Q133:V133" si="21">SUM(Q134)</f>
        <v>80</v>
      </c>
      <c r="R133" s="155">
        <f t="shared" si="21"/>
        <v>0</v>
      </c>
      <c r="S133" s="155">
        <f t="shared" si="21"/>
        <v>0</v>
      </c>
      <c r="T133" s="155">
        <f t="shared" si="21"/>
        <v>80</v>
      </c>
      <c r="U133" s="155">
        <f t="shared" si="21"/>
        <v>0</v>
      </c>
      <c r="V133" s="155">
        <f t="shared" si="21"/>
        <v>0</v>
      </c>
      <c r="W133" s="155"/>
      <c r="X133" s="155"/>
      <c r="Y133" s="155"/>
    </row>
    <row r="134" s="125" customFormat="1" ht="132" spans="1:25">
      <c r="A134" s="157">
        <v>87</v>
      </c>
      <c r="B134" s="118" t="s">
        <v>515</v>
      </c>
      <c r="C134" s="118" t="s">
        <v>516</v>
      </c>
      <c r="D134" s="118" t="s">
        <v>151</v>
      </c>
      <c r="E134" s="118" t="s">
        <v>517</v>
      </c>
      <c r="F134" s="118">
        <v>1</v>
      </c>
      <c r="G134" s="158" t="s">
        <v>518</v>
      </c>
      <c r="H134" s="158"/>
      <c r="I134" s="118" t="s">
        <v>95</v>
      </c>
      <c r="J134" s="118" t="s">
        <v>86</v>
      </c>
      <c r="K134" s="118" t="s">
        <v>86</v>
      </c>
      <c r="L134" s="118">
        <v>80</v>
      </c>
      <c r="M134" s="118">
        <v>80</v>
      </c>
      <c r="N134" s="118">
        <v>80</v>
      </c>
      <c r="O134" s="118">
        <v>80</v>
      </c>
      <c r="P134" s="157">
        <v>80</v>
      </c>
      <c r="Q134" s="115">
        <f>SUBTOTAL(9,R134:U134)</f>
        <v>80</v>
      </c>
      <c r="R134" s="159"/>
      <c r="S134" s="159"/>
      <c r="T134" s="159">
        <v>80</v>
      </c>
      <c r="U134" s="159"/>
      <c r="V134" s="159"/>
      <c r="W134" s="118" t="s">
        <v>510</v>
      </c>
      <c r="X134" s="118" t="s">
        <v>510</v>
      </c>
      <c r="Y134" s="118" t="s">
        <v>519</v>
      </c>
    </row>
    <row r="135" s="126" customFormat="1" ht="24" spans="1:25">
      <c r="A135" s="167" t="s">
        <v>520</v>
      </c>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row>
    <row r="136" s="126" customFormat="1" ht="24" spans="1:25">
      <c r="A136" s="167" t="s">
        <v>521</v>
      </c>
      <c r="B136" s="155"/>
      <c r="C136" s="155"/>
      <c r="D136" s="155"/>
      <c r="E136" s="155"/>
      <c r="F136" s="155"/>
      <c r="G136" s="155"/>
      <c r="H136" s="155"/>
      <c r="I136" s="155"/>
      <c r="J136" s="155"/>
      <c r="K136" s="155"/>
      <c r="L136" s="155"/>
      <c r="M136" s="155"/>
      <c r="N136" s="155"/>
      <c r="O136" s="155"/>
      <c r="P136" s="155"/>
      <c r="Q136" s="155"/>
      <c r="R136" s="155"/>
      <c r="S136" s="155"/>
      <c r="T136" s="155"/>
      <c r="U136" s="155"/>
      <c r="V136" s="186"/>
      <c r="W136" s="155"/>
      <c r="X136" s="155"/>
      <c r="Y136" s="155"/>
    </row>
    <row r="137" s="126" customFormat="1" spans="1:25">
      <c r="A137" s="168" t="s">
        <v>522</v>
      </c>
      <c r="B137" s="151"/>
      <c r="C137" s="151"/>
      <c r="D137" s="151"/>
      <c r="E137" s="151"/>
      <c r="F137" s="151">
        <v>1</v>
      </c>
      <c r="G137" s="151"/>
      <c r="H137" s="151"/>
      <c r="I137" s="151"/>
      <c r="J137" s="151"/>
      <c r="K137" s="151"/>
      <c r="L137" s="151"/>
      <c r="M137" s="151"/>
      <c r="N137" s="151"/>
      <c r="O137" s="151"/>
      <c r="P137" s="151">
        <f>P138</f>
        <v>35</v>
      </c>
      <c r="Q137" s="151">
        <f>Q138</f>
        <v>35</v>
      </c>
      <c r="R137" s="151">
        <f t="shared" ref="Q137:V137" si="22">R138</f>
        <v>0</v>
      </c>
      <c r="S137" s="151">
        <f t="shared" si="22"/>
        <v>0</v>
      </c>
      <c r="T137" s="151">
        <f t="shared" si="22"/>
        <v>35</v>
      </c>
      <c r="U137" s="151">
        <f t="shared" si="22"/>
        <v>0</v>
      </c>
      <c r="V137" s="151">
        <f t="shared" si="22"/>
        <v>0</v>
      </c>
      <c r="W137" s="151"/>
      <c r="X137" s="151"/>
      <c r="Y137" s="151"/>
    </row>
    <row r="138" s="126" customFormat="1" ht="24" spans="1:25">
      <c r="A138" s="167" t="s">
        <v>523</v>
      </c>
      <c r="B138" s="155"/>
      <c r="C138" s="155"/>
      <c r="D138" s="155"/>
      <c r="E138" s="155"/>
      <c r="F138" s="155">
        <v>1</v>
      </c>
      <c r="G138" s="155"/>
      <c r="H138" s="155"/>
      <c r="I138" s="155"/>
      <c r="J138" s="155"/>
      <c r="K138" s="155"/>
      <c r="L138" s="155"/>
      <c r="M138" s="155"/>
      <c r="N138" s="155"/>
      <c r="O138" s="155"/>
      <c r="P138" s="155">
        <f>SUM(P139)</f>
        <v>35</v>
      </c>
      <c r="Q138" s="155">
        <f t="shared" ref="Q138:V138" si="23">SUM(Q139)</f>
        <v>35</v>
      </c>
      <c r="R138" s="155">
        <f t="shared" si="23"/>
        <v>0</v>
      </c>
      <c r="S138" s="155">
        <f t="shared" si="23"/>
        <v>0</v>
      </c>
      <c r="T138" s="155">
        <f t="shared" si="23"/>
        <v>35</v>
      </c>
      <c r="U138" s="155">
        <f t="shared" si="23"/>
        <v>0</v>
      </c>
      <c r="V138" s="155">
        <f t="shared" si="23"/>
        <v>0</v>
      </c>
      <c r="W138" s="155"/>
      <c r="X138" s="155"/>
      <c r="Y138" s="155"/>
    </row>
    <row r="139" s="125" customFormat="1" ht="81" customHeight="1" spans="1:25">
      <c r="A139" s="157">
        <v>88</v>
      </c>
      <c r="B139" s="118" t="s">
        <v>524</v>
      </c>
      <c r="C139" s="162" t="s">
        <v>525</v>
      </c>
      <c r="D139" s="118" t="s">
        <v>132</v>
      </c>
      <c r="E139" s="162" t="s">
        <v>526</v>
      </c>
      <c r="F139" s="118">
        <v>1</v>
      </c>
      <c r="G139" s="158" t="s">
        <v>471</v>
      </c>
      <c r="H139" s="158" t="s">
        <v>472</v>
      </c>
      <c r="I139" s="118" t="s">
        <v>95</v>
      </c>
      <c r="J139" s="118" t="s">
        <v>86</v>
      </c>
      <c r="K139" s="118" t="s">
        <v>86</v>
      </c>
      <c r="L139" s="118"/>
      <c r="M139" s="118">
        <v>284</v>
      </c>
      <c r="N139" s="118"/>
      <c r="O139" s="118">
        <v>284</v>
      </c>
      <c r="P139" s="157">
        <v>35</v>
      </c>
      <c r="Q139" s="115">
        <f>SUBTOTAL(9,R139:U139)</f>
        <v>35</v>
      </c>
      <c r="R139" s="159"/>
      <c r="S139" s="159"/>
      <c r="T139" s="159">
        <v>35</v>
      </c>
      <c r="U139" s="159"/>
      <c r="V139" s="159"/>
      <c r="W139" s="118" t="s">
        <v>164</v>
      </c>
      <c r="X139" s="118" t="s">
        <v>164</v>
      </c>
      <c r="Y139" s="118" t="s">
        <v>527</v>
      </c>
    </row>
    <row r="140" s="126" customFormat="1" ht="24" spans="1:25">
      <c r="A140" s="167" t="s">
        <v>528</v>
      </c>
      <c r="B140" s="155"/>
      <c r="C140" s="155"/>
      <c r="D140" s="155"/>
      <c r="E140" s="155"/>
      <c r="F140" s="155"/>
      <c r="G140" s="155"/>
      <c r="H140" s="155"/>
      <c r="I140" s="155"/>
      <c r="J140" s="155"/>
      <c r="K140" s="155"/>
      <c r="L140" s="155"/>
      <c r="M140" s="155"/>
      <c r="N140" s="155"/>
      <c r="O140" s="155"/>
      <c r="P140" s="155"/>
      <c r="Q140" s="155"/>
      <c r="R140" s="155"/>
      <c r="S140" s="155"/>
      <c r="T140" s="155"/>
      <c r="U140" s="155"/>
      <c r="V140" s="186"/>
      <c r="W140" s="155"/>
      <c r="X140" s="155"/>
      <c r="Y140" s="155"/>
    </row>
    <row r="141" s="126" customFormat="1" ht="24" spans="1:25">
      <c r="A141" s="168" t="s">
        <v>529</v>
      </c>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row>
    <row r="142" s="126" customFormat="1" ht="36" spans="1:25">
      <c r="A142" s="167" t="s">
        <v>530</v>
      </c>
      <c r="B142" s="155"/>
      <c r="C142" s="155"/>
      <c r="D142" s="155"/>
      <c r="E142" s="155"/>
      <c r="F142" s="155"/>
      <c r="G142" s="155"/>
      <c r="H142" s="155"/>
      <c r="I142" s="155"/>
      <c r="J142" s="155"/>
      <c r="K142" s="155"/>
      <c r="L142" s="155"/>
      <c r="M142" s="155"/>
      <c r="N142" s="155"/>
      <c r="O142" s="155"/>
      <c r="P142" s="155"/>
      <c r="Q142" s="155"/>
      <c r="R142" s="155"/>
      <c r="S142" s="155"/>
      <c r="T142" s="155"/>
      <c r="U142" s="155"/>
      <c r="V142" s="186"/>
      <c r="W142" s="155"/>
      <c r="X142" s="155"/>
      <c r="Y142" s="155"/>
    </row>
    <row r="143" s="126" customFormat="1" ht="36" spans="1:25">
      <c r="A143" s="167" t="s">
        <v>531</v>
      </c>
      <c r="B143" s="155"/>
      <c r="C143" s="155"/>
      <c r="D143" s="155"/>
      <c r="E143" s="155"/>
      <c r="F143" s="155"/>
      <c r="G143" s="155"/>
      <c r="H143" s="155"/>
      <c r="I143" s="155"/>
      <c r="J143" s="155"/>
      <c r="K143" s="155"/>
      <c r="L143" s="155"/>
      <c r="M143" s="155"/>
      <c r="N143" s="155"/>
      <c r="O143" s="155"/>
      <c r="P143" s="155"/>
      <c r="Q143" s="155"/>
      <c r="R143" s="155"/>
      <c r="S143" s="155"/>
      <c r="T143" s="155"/>
      <c r="U143" s="155"/>
      <c r="V143" s="186"/>
      <c r="W143" s="155"/>
      <c r="X143" s="155"/>
      <c r="Y143" s="155"/>
    </row>
    <row r="144" s="126" customFormat="1" ht="24" spans="1:25">
      <c r="A144" s="167" t="s">
        <v>532</v>
      </c>
      <c r="B144" s="155"/>
      <c r="C144" s="155"/>
      <c r="D144" s="155"/>
      <c r="E144" s="155"/>
      <c r="F144" s="155"/>
      <c r="G144" s="155"/>
      <c r="H144" s="155"/>
      <c r="I144" s="155"/>
      <c r="J144" s="155"/>
      <c r="K144" s="155"/>
      <c r="L144" s="155"/>
      <c r="M144" s="155"/>
      <c r="N144" s="155"/>
      <c r="O144" s="155"/>
      <c r="P144" s="155"/>
      <c r="Q144" s="155"/>
      <c r="R144" s="155"/>
      <c r="S144" s="155"/>
      <c r="T144" s="155"/>
      <c r="U144" s="155"/>
      <c r="V144" s="186"/>
      <c r="W144" s="155"/>
      <c r="X144" s="155"/>
      <c r="Y144" s="155"/>
    </row>
    <row r="145" s="126" customFormat="1" ht="24" spans="1:25">
      <c r="A145" s="168" t="s">
        <v>533</v>
      </c>
      <c r="B145" s="151"/>
      <c r="C145" s="151"/>
      <c r="D145" s="151"/>
      <c r="E145" s="151"/>
      <c r="F145" s="151">
        <v>1</v>
      </c>
      <c r="G145" s="151"/>
      <c r="H145" s="151"/>
      <c r="I145" s="151"/>
      <c r="J145" s="151"/>
      <c r="K145" s="151"/>
      <c r="L145" s="151"/>
      <c r="M145" s="151"/>
      <c r="N145" s="151"/>
      <c r="O145" s="151"/>
      <c r="P145" s="151">
        <f>P146</f>
        <v>160</v>
      </c>
      <c r="Q145" s="151">
        <f t="shared" ref="Q145:V145" si="24">Q146</f>
        <v>160</v>
      </c>
      <c r="R145" s="151">
        <f t="shared" si="24"/>
        <v>0</v>
      </c>
      <c r="S145" s="151">
        <f t="shared" si="24"/>
        <v>160</v>
      </c>
      <c r="T145" s="151">
        <f t="shared" si="24"/>
        <v>0</v>
      </c>
      <c r="U145" s="151">
        <f t="shared" si="24"/>
        <v>0</v>
      </c>
      <c r="V145" s="151">
        <f t="shared" si="24"/>
        <v>0</v>
      </c>
      <c r="W145" s="151"/>
      <c r="X145" s="151"/>
      <c r="Y145" s="151"/>
    </row>
    <row r="146" s="126" customFormat="1" ht="24" spans="1:25">
      <c r="A146" s="167" t="s">
        <v>534</v>
      </c>
      <c r="B146" s="155"/>
      <c r="C146" s="155"/>
      <c r="D146" s="155"/>
      <c r="E146" s="155"/>
      <c r="F146" s="155">
        <v>1</v>
      </c>
      <c r="G146" s="155"/>
      <c r="H146" s="155"/>
      <c r="I146" s="155"/>
      <c r="J146" s="155"/>
      <c r="K146" s="155"/>
      <c r="L146" s="155"/>
      <c r="M146" s="155"/>
      <c r="N146" s="155"/>
      <c r="O146" s="155"/>
      <c r="P146" s="155">
        <f>SUM(P147)</f>
        <v>160</v>
      </c>
      <c r="Q146" s="155">
        <f t="shared" ref="Q146:V146" si="25">SUM(Q147)</f>
        <v>160</v>
      </c>
      <c r="R146" s="155">
        <f t="shared" si="25"/>
        <v>0</v>
      </c>
      <c r="S146" s="155">
        <f t="shared" si="25"/>
        <v>160</v>
      </c>
      <c r="T146" s="155">
        <f t="shared" si="25"/>
        <v>0</v>
      </c>
      <c r="U146" s="155">
        <f t="shared" si="25"/>
        <v>0</v>
      </c>
      <c r="V146" s="155">
        <f t="shared" si="25"/>
        <v>0</v>
      </c>
      <c r="W146" s="155"/>
      <c r="X146" s="155"/>
      <c r="Y146" s="155"/>
    </row>
    <row r="147" s="125" customFormat="1" ht="137" customHeight="1" spans="1:25">
      <c r="A147" s="157">
        <v>89</v>
      </c>
      <c r="B147" s="158" t="s">
        <v>535</v>
      </c>
      <c r="C147" s="158" t="s">
        <v>536</v>
      </c>
      <c r="D147" s="158" t="s">
        <v>132</v>
      </c>
      <c r="E147" s="158" t="s">
        <v>537</v>
      </c>
      <c r="F147" s="118">
        <v>1</v>
      </c>
      <c r="G147" s="158" t="s">
        <v>134</v>
      </c>
      <c r="H147" s="158" t="s">
        <v>134</v>
      </c>
      <c r="I147" s="118" t="s">
        <v>86</v>
      </c>
      <c r="J147" s="118" t="s">
        <v>86</v>
      </c>
      <c r="K147" s="118" t="s">
        <v>86</v>
      </c>
      <c r="L147" s="118">
        <v>266</v>
      </c>
      <c r="M147" s="118">
        <v>266</v>
      </c>
      <c r="N147" s="118">
        <v>266</v>
      </c>
      <c r="O147" s="118">
        <v>266</v>
      </c>
      <c r="P147" s="115">
        <v>160</v>
      </c>
      <c r="Q147" s="115">
        <v>160</v>
      </c>
      <c r="R147" s="115"/>
      <c r="S147" s="157">
        <v>160</v>
      </c>
      <c r="T147" s="115"/>
      <c r="U147" s="115"/>
      <c r="V147" s="115"/>
      <c r="W147" s="158" t="s">
        <v>87</v>
      </c>
      <c r="X147" s="158" t="s">
        <v>87</v>
      </c>
      <c r="Y147" s="118" t="s">
        <v>538</v>
      </c>
    </row>
    <row r="148" s="126" customFormat="1" ht="129" customHeight="1" spans="1:25">
      <c r="A148" s="193" t="s">
        <v>539</v>
      </c>
      <c r="B148" s="147"/>
      <c r="C148" s="147"/>
      <c r="D148" s="147"/>
      <c r="E148" s="147"/>
      <c r="F148" s="147">
        <v>127</v>
      </c>
      <c r="G148" s="147"/>
      <c r="H148" s="147"/>
      <c r="I148" s="147"/>
      <c r="J148" s="147"/>
      <c r="K148" s="147"/>
      <c r="L148" s="147"/>
      <c r="M148" s="147"/>
      <c r="N148" s="147"/>
      <c r="O148" s="147"/>
      <c r="P148" s="147">
        <f>P149+P276+P289</f>
        <v>5735</v>
      </c>
      <c r="Q148" s="147">
        <f t="shared" ref="Q148:V148" si="26">Q149+Q276+Q289</f>
        <v>5480</v>
      </c>
      <c r="R148" s="147">
        <f t="shared" si="26"/>
        <v>1270</v>
      </c>
      <c r="S148" s="147">
        <f t="shared" si="26"/>
        <v>286</v>
      </c>
      <c r="T148" s="147">
        <f t="shared" si="26"/>
        <v>2884</v>
      </c>
      <c r="U148" s="147">
        <f t="shared" si="26"/>
        <v>1040</v>
      </c>
      <c r="V148" s="147">
        <f t="shared" si="26"/>
        <v>255</v>
      </c>
      <c r="W148" s="147"/>
      <c r="X148" s="147"/>
      <c r="Y148" s="147"/>
    </row>
    <row r="149" s="126" customFormat="1" ht="129" customHeight="1" spans="1:25">
      <c r="A149" s="168" t="s">
        <v>540</v>
      </c>
      <c r="B149" s="151"/>
      <c r="C149" s="151"/>
      <c r="D149" s="151"/>
      <c r="E149" s="151"/>
      <c r="F149" s="151">
        <v>119</v>
      </c>
      <c r="G149" s="151"/>
      <c r="H149" s="151"/>
      <c r="I149" s="151"/>
      <c r="J149" s="151"/>
      <c r="K149" s="151"/>
      <c r="L149" s="151"/>
      <c r="M149" s="151"/>
      <c r="N149" s="151"/>
      <c r="O149" s="151"/>
      <c r="P149" s="151">
        <f>SUBTOTAL(9,P150,P152,P187,P229,P272)</f>
        <v>5615</v>
      </c>
      <c r="Q149" s="151">
        <f t="shared" ref="Q149:V149" si="27">SUBTOTAL(9,Q150,Q152,Q187,Q229,Q272)</f>
        <v>5360</v>
      </c>
      <c r="R149" s="151">
        <f t="shared" si="27"/>
        <v>1270</v>
      </c>
      <c r="S149" s="151">
        <f t="shared" si="27"/>
        <v>286</v>
      </c>
      <c r="T149" s="151">
        <f t="shared" si="27"/>
        <v>2764</v>
      </c>
      <c r="U149" s="151">
        <f t="shared" si="27"/>
        <v>1040</v>
      </c>
      <c r="V149" s="151">
        <f t="shared" si="27"/>
        <v>255</v>
      </c>
      <c r="W149" s="151"/>
      <c r="X149" s="151"/>
      <c r="Y149" s="151"/>
    </row>
    <row r="150" s="126" customFormat="1" ht="129" customHeight="1" spans="1:25">
      <c r="A150" s="167" t="s">
        <v>541</v>
      </c>
      <c r="B150" s="155"/>
      <c r="C150" s="155"/>
      <c r="D150" s="155"/>
      <c r="E150" s="155"/>
      <c r="F150" s="155">
        <v>1</v>
      </c>
      <c r="G150" s="155"/>
      <c r="H150" s="155"/>
      <c r="I150" s="155"/>
      <c r="J150" s="155"/>
      <c r="K150" s="155"/>
      <c r="L150" s="155"/>
      <c r="M150" s="155"/>
      <c r="N150" s="155"/>
      <c r="O150" s="155"/>
      <c r="P150" s="155">
        <f>SUM(P151)</f>
        <v>500</v>
      </c>
      <c r="Q150" s="155">
        <f t="shared" ref="Q150:V150" si="28">SUM(Q151)</f>
        <v>500</v>
      </c>
      <c r="R150" s="155">
        <f t="shared" si="28"/>
        <v>0</v>
      </c>
      <c r="S150" s="155">
        <f t="shared" si="28"/>
        <v>0</v>
      </c>
      <c r="T150" s="155">
        <f t="shared" si="28"/>
        <v>500</v>
      </c>
      <c r="U150" s="155">
        <f t="shared" si="28"/>
        <v>0</v>
      </c>
      <c r="V150" s="155">
        <f t="shared" si="28"/>
        <v>0</v>
      </c>
      <c r="W150" s="155"/>
      <c r="X150" s="155"/>
      <c r="Y150" s="155"/>
    </row>
    <row r="151" s="125" customFormat="1" ht="384" spans="1:25">
      <c r="A151" s="115" t="s">
        <v>542</v>
      </c>
      <c r="B151" s="115" t="s">
        <v>543</v>
      </c>
      <c r="C151" s="115" t="s">
        <v>544</v>
      </c>
      <c r="D151" s="115" t="s">
        <v>545</v>
      </c>
      <c r="E151" s="115" t="s">
        <v>546</v>
      </c>
      <c r="F151" s="118">
        <v>1</v>
      </c>
      <c r="G151" s="115" t="s">
        <v>547</v>
      </c>
      <c r="H151" s="115" t="s">
        <v>548</v>
      </c>
      <c r="I151" s="115" t="s">
        <v>95</v>
      </c>
      <c r="J151" s="115" t="s">
        <v>86</v>
      </c>
      <c r="K151" s="115" t="s">
        <v>86</v>
      </c>
      <c r="L151" s="115" t="s">
        <v>549</v>
      </c>
      <c r="M151" s="115" t="s">
        <v>550</v>
      </c>
      <c r="N151" s="115" t="s">
        <v>551</v>
      </c>
      <c r="O151" s="115" t="s">
        <v>552</v>
      </c>
      <c r="P151" s="115">
        <v>500</v>
      </c>
      <c r="Q151" s="115">
        <v>500</v>
      </c>
      <c r="R151" s="115"/>
      <c r="S151" s="115"/>
      <c r="T151" s="115">
        <v>500</v>
      </c>
      <c r="U151" s="115"/>
      <c r="V151" s="115"/>
      <c r="W151" s="115" t="s">
        <v>553</v>
      </c>
      <c r="X151" s="115" t="s">
        <v>553</v>
      </c>
      <c r="Y151" s="115" t="s">
        <v>554</v>
      </c>
    </row>
    <row r="152" s="126" customFormat="1" ht="72" spans="1:25">
      <c r="A152" s="167" t="s">
        <v>555</v>
      </c>
      <c r="B152" s="155"/>
      <c r="C152" s="155"/>
      <c r="D152" s="155"/>
      <c r="E152" s="155"/>
      <c r="F152" s="155">
        <v>34</v>
      </c>
      <c r="G152" s="155"/>
      <c r="H152" s="155"/>
      <c r="I152" s="155"/>
      <c r="J152" s="155"/>
      <c r="K152" s="155"/>
      <c r="L152" s="155"/>
      <c r="M152" s="155"/>
      <c r="N152" s="155"/>
      <c r="O152" s="155"/>
      <c r="P152" s="155">
        <f>SUM(P153:P186)</f>
        <v>1635</v>
      </c>
      <c r="Q152" s="155">
        <f t="shared" ref="Q152:V152" si="29">SUM(Q153:Q186)</f>
        <v>1635</v>
      </c>
      <c r="R152" s="155">
        <f t="shared" si="29"/>
        <v>831</v>
      </c>
      <c r="S152" s="155">
        <f t="shared" si="29"/>
        <v>0</v>
      </c>
      <c r="T152" s="155">
        <f t="shared" si="29"/>
        <v>254</v>
      </c>
      <c r="U152" s="155">
        <f t="shared" si="29"/>
        <v>550</v>
      </c>
      <c r="V152" s="155">
        <f t="shared" si="29"/>
        <v>0</v>
      </c>
      <c r="W152" s="155"/>
      <c r="X152" s="155"/>
      <c r="Y152" s="155"/>
    </row>
    <row r="153" s="125" customFormat="1" ht="72" spans="1:25">
      <c r="A153" s="157">
        <v>91</v>
      </c>
      <c r="B153" s="118" t="s">
        <v>556</v>
      </c>
      <c r="C153" s="118" t="s">
        <v>557</v>
      </c>
      <c r="D153" s="118" t="s">
        <v>132</v>
      </c>
      <c r="E153" s="118" t="s">
        <v>558</v>
      </c>
      <c r="F153" s="118">
        <v>1</v>
      </c>
      <c r="G153" s="118" t="s">
        <v>122</v>
      </c>
      <c r="H153" s="118" t="s">
        <v>559</v>
      </c>
      <c r="I153" s="118" t="s">
        <v>86</v>
      </c>
      <c r="J153" s="118" t="s">
        <v>86</v>
      </c>
      <c r="K153" s="118" t="s">
        <v>86</v>
      </c>
      <c r="L153" s="118">
        <v>21</v>
      </c>
      <c r="M153" s="118">
        <v>75</v>
      </c>
      <c r="N153" s="118">
        <v>65</v>
      </c>
      <c r="O153" s="118">
        <v>236</v>
      </c>
      <c r="P153" s="157">
        <v>30</v>
      </c>
      <c r="Q153" s="115">
        <f>SUBTOTAL(9,R153:U153)</f>
        <v>30</v>
      </c>
      <c r="R153" s="159">
        <v>30</v>
      </c>
      <c r="S153" s="159"/>
      <c r="T153" s="159"/>
      <c r="U153" s="159"/>
      <c r="V153" s="159"/>
      <c r="W153" s="118" t="s">
        <v>211</v>
      </c>
      <c r="X153" s="118" t="s">
        <v>560</v>
      </c>
      <c r="Y153" s="118" t="s">
        <v>561</v>
      </c>
    </row>
    <row r="154" s="125" customFormat="1" ht="72" spans="1:25">
      <c r="A154" s="157">
        <v>92</v>
      </c>
      <c r="B154" s="118" t="s">
        <v>562</v>
      </c>
      <c r="C154" s="118" t="s">
        <v>563</v>
      </c>
      <c r="D154" s="118" t="s">
        <v>132</v>
      </c>
      <c r="E154" s="118" t="s">
        <v>564</v>
      </c>
      <c r="F154" s="118">
        <v>1</v>
      </c>
      <c r="G154" s="118" t="s">
        <v>183</v>
      </c>
      <c r="H154" s="118" t="s">
        <v>565</v>
      </c>
      <c r="I154" s="118" t="s">
        <v>95</v>
      </c>
      <c r="J154" s="118" t="s">
        <v>86</v>
      </c>
      <c r="K154" s="118" t="s">
        <v>86</v>
      </c>
      <c r="L154" s="118">
        <v>14</v>
      </c>
      <c r="M154" s="118">
        <v>34</v>
      </c>
      <c r="N154" s="118">
        <v>150</v>
      </c>
      <c r="O154" s="118">
        <v>410</v>
      </c>
      <c r="P154" s="157">
        <v>35</v>
      </c>
      <c r="Q154" s="115">
        <f>SUBTOTAL(9,R154:U154)</f>
        <v>35</v>
      </c>
      <c r="R154" s="159">
        <v>35</v>
      </c>
      <c r="S154" s="159"/>
      <c r="T154" s="159"/>
      <c r="U154" s="159"/>
      <c r="V154" s="159"/>
      <c r="W154" s="118" t="s">
        <v>211</v>
      </c>
      <c r="X154" s="118" t="s">
        <v>560</v>
      </c>
      <c r="Y154" s="118" t="s">
        <v>561</v>
      </c>
    </row>
    <row r="155" s="125" customFormat="1" ht="72" spans="1:25">
      <c r="A155" s="157">
        <v>93</v>
      </c>
      <c r="B155" s="118" t="s">
        <v>566</v>
      </c>
      <c r="C155" s="118" t="s">
        <v>567</v>
      </c>
      <c r="D155" s="118" t="s">
        <v>132</v>
      </c>
      <c r="E155" s="118" t="s">
        <v>568</v>
      </c>
      <c r="F155" s="118">
        <v>1</v>
      </c>
      <c r="G155" s="118" t="s">
        <v>111</v>
      </c>
      <c r="H155" s="118" t="s">
        <v>308</v>
      </c>
      <c r="I155" s="118" t="s">
        <v>95</v>
      </c>
      <c r="J155" s="118" t="s">
        <v>86</v>
      </c>
      <c r="K155" s="118" t="s">
        <v>86</v>
      </c>
      <c r="L155" s="118">
        <v>15</v>
      </c>
      <c r="M155" s="118">
        <v>45</v>
      </c>
      <c r="N155" s="118">
        <v>158</v>
      </c>
      <c r="O155" s="118">
        <v>488</v>
      </c>
      <c r="P155" s="157">
        <v>35</v>
      </c>
      <c r="Q155" s="157">
        <v>35</v>
      </c>
      <c r="R155" s="159">
        <v>35</v>
      </c>
      <c r="S155" s="159"/>
      <c r="T155" s="159"/>
      <c r="U155" s="159"/>
      <c r="V155" s="159"/>
      <c r="W155" s="118" t="s">
        <v>211</v>
      </c>
      <c r="X155" s="118" t="s">
        <v>560</v>
      </c>
      <c r="Y155" s="118" t="s">
        <v>561</v>
      </c>
    </row>
    <row r="156" s="125" customFormat="1" ht="73" customHeight="1" spans="1:25">
      <c r="A156" s="157">
        <v>94</v>
      </c>
      <c r="B156" s="118" t="s">
        <v>569</v>
      </c>
      <c r="C156" s="118" t="s">
        <v>570</v>
      </c>
      <c r="D156" s="118" t="s">
        <v>132</v>
      </c>
      <c r="E156" s="118" t="s">
        <v>571</v>
      </c>
      <c r="F156" s="118">
        <v>1</v>
      </c>
      <c r="G156" s="118" t="s">
        <v>106</v>
      </c>
      <c r="H156" s="118" t="s">
        <v>232</v>
      </c>
      <c r="I156" s="118" t="s">
        <v>86</v>
      </c>
      <c r="J156" s="118" t="s">
        <v>86</v>
      </c>
      <c r="K156" s="118" t="s">
        <v>86</v>
      </c>
      <c r="L156" s="118">
        <v>18</v>
      </c>
      <c r="M156" s="118">
        <v>61</v>
      </c>
      <c r="N156" s="118">
        <v>375</v>
      </c>
      <c r="O156" s="118">
        <v>612</v>
      </c>
      <c r="P156" s="157">
        <v>45</v>
      </c>
      <c r="Q156" s="157">
        <v>45</v>
      </c>
      <c r="R156" s="159">
        <v>45</v>
      </c>
      <c r="S156" s="159"/>
      <c r="T156" s="159"/>
      <c r="U156" s="159"/>
      <c r="V156" s="159"/>
      <c r="W156" s="118" t="s">
        <v>211</v>
      </c>
      <c r="X156" s="118" t="s">
        <v>560</v>
      </c>
      <c r="Y156" s="118" t="s">
        <v>561</v>
      </c>
    </row>
    <row r="157" s="125" customFormat="1" ht="80" customHeight="1" spans="1:25">
      <c r="A157" s="157">
        <v>95</v>
      </c>
      <c r="B157" s="118" t="s">
        <v>572</v>
      </c>
      <c r="C157" s="118" t="s">
        <v>573</v>
      </c>
      <c r="D157" s="118" t="s">
        <v>132</v>
      </c>
      <c r="E157" s="118" t="s">
        <v>574</v>
      </c>
      <c r="F157" s="118">
        <v>1</v>
      </c>
      <c r="G157" s="118" t="s">
        <v>301</v>
      </c>
      <c r="H157" s="118" t="s">
        <v>575</v>
      </c>
      <c r="I157" s="118" t="s">
        <v>86</v>
      </c>
      <c r="J157" s="118" t="s">
        <v>86</v>
      </c>
      <c r="K157" s="118" t="s">
        <v>86</v>
      </c>
      <c r="L157" s="118">
        <v>15</v>
      </c>
      <c r="M157" s="118">
        <v>46</v>
      </c>
      <c r="N157" s="118">
        <v>44</v>
      </c>
      <c r="O157" s="118">
        <v>139</v>
      </c>
      <c r="P157" s="157">
        <v>16</v>
      </c>
      <c r="Q157" s="157">
        <v>16</v>
      </c>
      <c r="R157" s="159">
        <v>16</v>
      </c>
      <c r="S157" s="159"/>
      <c r="T157" s="159"/>
      <c r="U157" s="159"/>
      <c r="V157" s="159"/>
      <c r="W157" s="118" t="s">
        <v>211</v>
      </c>
      <c r="X157" s="118" t="s">
        <v>560</v>
      </c>
      <c r="Y157" s="118" t="s">
        <v>576</v>
      </c>
    </row>
    <row r="158" s="125" customFormat="1" ht="77" customHeight="1" spans="1:25">
      <c r="A158" s="157">
        <v>96</v>
      </c>
      <c r="B158" s="118" t="s">
        <v>577</v>
      </c>
      <c r="C158" s="118" t="s">
        <v>578</v>
      </c>
      <c r="D158" s="118" t="s">
        <v>132</v>
      </c>
      <c r="E158" s="118" t="s">
        <v>579</v>
      </c>
      <c r="F158" s="118">
        <v>1</v>
      </c>
      <c r="G158" s="118" t="s">
        <v>100</v>
      </c>
      <c r="H158" s="118" t="s">
        <v>580</v>
      </c>
      <c r="I158" s="118" t="s">
        <v>86</v>
      </c>
      <c r="J158" s="118" t="s">
        <v>86</v>
      </c>
      <c r="K158" s="118" t="s">
        <v>86</v>
      </c>
      <c r="L158" s="118">
        <v>14</v>
      </c>
      <c r="M158" s="118">
        <v>51</v>
      </c>
      <c r="N158" s="118">
        <v>40</v>
      </c>
      <c r="O158" s="118">
        <v>137</v>
      </c>
      <c r="P158" s="157">
        <v>35</v>
      </c>
      <c r="Q158" s="115">
        <v>35</v>
      </c>
      <c r="R158" s="159">
        <v>35</v>
      </c>
      <c r="S158" s="159"/>
      <c r="T158" s="159"/>
      <c r="U158" s="159"/>
      <c r="V158" s="159"/>
      <c r="W158" s="118" t="s">
        <v>211</v>
      </c>
      <c r="X158" s="118" t="s">
        <v>560</v>
      </c>
      <c r="Y158" s="118" t="s">
        <v>561</v>
      </c>
    </row>
    <row r="159" s="125" customFormat="1" ht="81" customHeight="1" spans="1:25">
      <c r="A159" s="157">
        <v>97</v>
      </c>
      <c r="B159" s="118" t="s">
        <v>581</v>
      </c>
      <c r="C159" s="118" t="s">
        <v>582</v>
      </c>
      <c r="D159" s="118" t="s">
        <v>132</v>
      </c>
      <c r="E159" s="118" t="s">
        <v>583</v>
      </c>
      <c r="F159" s="118">
        <v>1</v>
      </c>
      <c r="G159" s="118" t="s">
        <v>93</v>
      </c>
      <c r="H159" s="118" t="s">
        <v>210</v>
      </c>
      <c r="I159" s="118" t="s">
        <v>86</v>
      </c>
      <c r="J159" s="118" t="s">
        <v>86</v>
      </c>
      <c r="K159" s="118" t="s">
        <v>86</v>
      </c>
      <c r="L159" s="118">
        <v>16</v>
      </c>
      <c r="M159" s="118">
        <v>49</v>
      </c>
      <c r="N159" s="118">
        <v>45</v>
      </c>
      <c r="O159" s="118">
        <v>158</v>
      </c>
      <c r="P159" s="115">
        <v>42</v>
      </c>
      <c r="Q159" s="115">
        <v>42</v>
      </c>
      <c r="R159" s="159">
        <v>42</v>
      </c>
      <c r="S159" s="159"/>
      <c r="T159" s="159"/>
      <c r="U159" s="159"/>
      <c r="V159" s="159"/>
      <c r="W159" s="118" t="s">
        <v>211</v>
      </c>
      <c r="X159" s="118" t="s">
        <v>560</v>
      </c>
      <c r="Y159" s="118" t="s">
        <v>561</v>
      </c>
    </row>
    <row r="160" s="125" customFormat="1" ht="79" customHeight="1" spans="1:25">
      <c r="A160" s="157">
        <v>98</v>
      </c>
      <c r="B160" s="118" t="s">
        <v>584</v>
      </c>
      <c r="C160" s="118" t="s">
        <v>585</v>
      </c>
      <c r="D160" s="118" t="s">
        <v>132</v>
      </c>
      <c r="E160" s="118" t="s">
        <v>586</v>
      </c>
      <c r="F160" s="118">
        <v>1</v>
      </c>
      <c r="G160" s="118" t="s">
        <v>355</v>
      </c>
      <c r="H160" s="118" t="s">
        <v>587</v>
      </c>
      <c r="I160" s="118" t="s">
        <v>86</v>
      </c>
      <c r="J160" s="118" t="s">
        <v>86</v>
      </c>
      <c r="K160" s="118" t="s">
        <v>86</v>
      </c>
      <c r="L160" s="118">
        <v>19</v>
      </c>
      <c r="M160" s="118">
        <v>57</v>
      </c>
      <c r="N160" s="118">
        <v>56</v>
      </c>
      <c r="O160" s="118">
        <v>189</v>
      </c>
      <c r="P160" s="115">
        <v>20</v>
      </c>
      <c r="Q160" s="115">
        <v>20</v>
      </c>
      <c r="R160" s="159">
        <v>20</v>
      </c>
      <c r="S160" s="159"/>
      <c r="T160" s="159"/>
      <c r="U160" s="159"/>
      <c r="V160" s="159"/>
      <c r="W160" s="118" t="s">
        <v>211</v>
      </c>
      <c r="X160" s="118" t="s">
        <v>560</v>
      </c>
      <c r="Y160" s="118" t="s">
        <v>561</v>
      </c>
    </row>
    <row r="161" s="125" customFormat="1" ht="72" spans="1:25">
      <c r="A161" s="157">
        <v>99</v>
      </c>
      <c r="B161" s="118" t="s">
        <v>588</v>
      </c>
      <c r="C161" s="118" t="s">
        <v>589</v>
      </c>
      <c r="D161" s="118" t="s">
        <v>132</v>
      </c>
      <c r="E161" s="118" t="s">
        <v>590</v>
      </c>
      <c r="F161" s="118">
        <v>1</v>
      </c>
      <c r="G161" s="118" t="s">
        <v>172</v>
      </c>
      <c r="H161" s="118" t="s">
        <v>591</v>
      </c>
      <c r="I161" s="118" t="s">
        <v>86</v>
      </c>
      <c r="J161" s="118" t="s">
        <v>95</v>
      </c>
      <c r="K161" s="118" t="s">
        <v>86</v>
      </c>
      <c r="L161" s="118">
        <v>11</v>
      </c>
      <c r="M161" s="118">
        <v>37</v>
      </c>
      <c r="N161" s="118">
        <v>34</v>
      </c>
      <c r="O161" s="118">
        <v>132</v>
      </c>
      <c r="P161" s="115">
        <v>20</v>
      </c>
      <c r="Q161" s="115">
        <v>20</v>
      </c>
      <c r="R161" s="159">
        <v>20</v>
      </c>
      <c r="S161" s="159"/>
      <c r="T161" s="159"/>
      <c r="U161" s="159"/>
      <c r="V161" s="159"/>
      <c r="W161" s="118" t="s">
        <v>211</v>
      </c>
      <c r="X161" s="118" t="s">
        <v>560</v>
      </c>
      <c r="Y161" s="118" t="s">
        <v>592</v>
      </c>
    </row>
    <row r="162" s="125" customFormat="1" ht="72" spans="1:25">
      <c r="A162" s="157">
        <v>100</v>
      </c>
      <c r="B162" s="118" t="s">
        <v>593</v>
      </c>
      <c r="C162" s="118" t="s">
        <v>594</v>
      </c>
      <c r="D162" s="118" t="s">
        <v>132</v>
      </c>
      <c r="E162" s="118" t="s">
        <v>595</v>
      </c>
      <c r="F162" s="118">
        <v>1</v>
      </c>
      <c r="G162" s="118" t="s">
        <v>93</v>
      </c>
      <c r="H162" s="118" t="s">
        <v>596</v>
      </c>
      <c r="I162" s="118" t="s">
        <v>86</v>
      </c>
      <c r="J162" s="118" t="s">
        <v>86</v>
      </c>
      <c r="K162" s="118" t="s">
        <v>86</v>
      </c>
      <c r="L162" s="118">
        <v>19</v>
      </c>
      <c r="M162" s="118">
        <v>47</v>
      </c>
      <c r="N162" s="118">
        <v>58</v>
      </c>
      <c r="O162" s="118">
        <v>205</v>
      </c>
      <c r="P162" s="115">
        <v>20</v>
      </c>
      <c r="Q162" s="115">
        <v>20</v>
      </c>
      <c r="R162" s="159">
        <v>20</v>
      </c>
      <c r="S162" s="159"/>
      <c r="T162" s="159"/>
      <c r="U162" s="159"/>
      <c r="V162" s="159"/>
      <c r="W162" s="118" t="s">
        <v>211</v>
      </c>
      <c r="X162" s="118" t="s">
        <v>560</v>
      </c>
      <c r="Y162" s="118" t="s">
        <v>561</v>
      </c>
    </row>
    <row r="163" s="125" customFormat="1" ht="72" spans="1:25">
      <c r="A163" s="157">
        <v>101</v>
      </c>
      <c r="B163" s="118" t="s">
        <v>597</v>
      </c>
      <c r="C163" s="118" t="s">
        <v>598</v>
      </c>
      <c r="D163" s="118" t="s">
        <v>132</v>
      </c>
      <c r="E163" s="118" t="s">
        <v>599</v>
      </c>
      <c r="F163" s="118">
        <v>1</v>
      </c>
      <c r="G163" s="118" t="s">
        <v>122</v>
      </c>
      <c r="H163" s="118" t="s">
        <v>600</v>
      </c>
      <c r="I163" s="118" t="s">
        <v>86</v>
      </c>
      <c r="J163" s="118" t="s">
        <v>86</v>
      </c>
      <c r="K163" s="118" t="s">
        <v>86</v>
      </c>
      <c r="L163" s="118">
        <v>13</v>
      </c>
      <c r="M163" s="118">
        <v>41</v>
      </c>
      <c r="N163" s="118">
        <v>38</v>
      </c>
      <c r="O163" s="118">
        <v>136</v>
      </c>
      <c r="P163" s="115">
        <v>20</v>
      </c>
      <c r="Q163" s="115">
        <v>20</v>
      </c>
      <c r="R163" s="159">
        <v>20</v>
      </c>
      <c r="S163" s="159"/>
      <c r="T163" s="159"/>
      <c r="U163" s="159"/>
      <c r="V163" s="159"/>
      <c r="W163" s="118" t="s">
        <v>211</v>
      </c>
      <c r="X163" s="118" t="s">
        <v>560</v>
      </c>
      <c r="Y163" s="118" t="s">
        <v>576</v>
      </c>
    </row>
    <row r="164" s="125" customFormat="1" ht="72" spans="1:25">
      <c r="A164" s="157">
        <v>102</v>
      </c>
      <c r="B164" s="118" t="s">
        <v>601</v>
      </c>
      <c r="C164" s="118" t="s">
        <v>602</v>
      </c>
      <c r="D164" s="118" t="s">
        <v>132</v>
      </c>
      <c r="E164" s="118" t="s">
        <v>603</v>
      </c>
      <c r="F164" s="118">
        <v>1</v>
      </c>
      <c r="G164" s="118" t="s">
        <v>122</v>
      </c>
      <c r="H164" s="118" t="s">
        <v>559</v>
      </c>
      <c r="I164" s="118" t="s">
        <v>86</v>
      </c>
      <c r="J164" s="118" t="s">
        <v>86</v>
      </c>
      <c r="K164" s="118" t="s">
        <v>86</v>
      </c>
      <c r="L164" s="118">
        <v>21</v>
      </c>
      <c r="M164" s="118">
        <v>75</v>
      </c>
      <c r="N164" s="118">
        <v>62</v>
      </c>
      <c r="O164" s="118">
        <v>237</v>
      </c>
      <c r="P164" s="115">
        <v>20</v>
      </c>
      <c r="Q164" s="115">
        <v>20</v>
      </c>
      <c r="R164" s="159">
        <v>20</v>
      </c>
      <c r="S164" s="159"/>
      <c r="T164" s="159"/>
      <c r="U164" s="159"/>
      <c r="V164" s="159"/>
      <c r="W164" s="118" t="s">
        <v>211</v>
      </c>
      <c r="X164" s="118" t="s">
        <v>560</v>
      </c>
      <c r="Y164" s="118" t="s">
        <v>576</v>
      </c>
    </row>
    <row r="165" s="125" customFormat="1" ht="72" spans="1:25">
      <c r="A165" s="157">
        <v>103</v>
      </c>
      <c r="B165" s="190" t="s">
        <v>604</v>
      </c>
      <c r="C165" s="190" t="s">
        <v>605</v>
      </c>
      <c r="D165" s="118" t="s">
        <v>606</v>
      </c>
      <c r="E165" s="162" t="s">
        <v>607</v>
      </c>
      <c r="F165" s="118">
        <v>1</v>
      </c>
      <c r="G165" s="118" t="s">
        <v>84</v>
      </c>
      <c r="H165" s="118" t="s">
        <v>85</v>
      </c>
      <c r="I165" s="118" t="s">
        <v>86</v>
      </c>
      <c r="J165" s="118" t="s">
        <v>86</v>
      </c>
      <c r="K165" s="118" t="s">
        <v>86</v>
      </c>
      <c r="L165" s="118">
        <v>60</v>
      </c>
      <c r="M165" s="118">
        <v>199</v>
      </c>
      <c r="N165" s="118">
        <v>508</v>
      </c>
      <c r="O165" s="118">
        <v>2237</v>
      </c>
      <c r="P165" s="159">
        <v>90</v>
      </c>
      <c r="Q165" s="159">
        <v>90</v>
      </c>
      <c r="R165" s="159">
        <v>90</v>
      </c>
      <c r="S165" s="176"/>
      <c r="T165" s="159"/>
      <c r="U165" s="159"/>
      <c r="V165" s="159"/>
      <c r="W165" s="118" t="s">
        <v>164</v>
      </c>
      <c r="X165" s="118" t="s">
        <v>164</v>
      </c>
      <c r="Y165" s="118" t="s">
        <v>608</v>
      </c>
    </row>
    <row r="166" s="125" customFormat="1" ht="60" spans="1:25">
      <c r="A166" s="157">
        <v>104</v>
      </c>
      <c r="B166" s="118" t="s">
        <v>609</v>
      </c>
      <c r="C166" s="118" t="s">
        <v>610</v>
      </c>
      <c r="D166" s="118" t="s">
        <v>606</v>
      </c>
      <c r="E166" s="118" t="s">
        <v>611</v>
      </c>
      <c r="F166" s="118">
        <v>1</v>
      </c>
      <c r="G166" s="118" t="s">
        <v>84</v>
      </c>
      <c r="H166" s="118" t="s">
        <v>612</v>
      </c>
      <c r="I166" s="118" t="s">
        <v>86</v>
      </c>
      <c r="J166" s="118" t="s">
        <v>86</v>
      </c>
      <c r="K166" s="118" t="s">
        <v>86</v>
      </c>
      <c r="L166" s="118">
        <v>8</v>
      </c>
      <c r="M166" s="118">
        <v>24</v>
      </c>
      <c r="N166" s="118">
        <v>347</v>
      </c>
      <c r="O166" s="118">
        <v>1209</v>
      </c>
      <c r="P166" s="159">
        <v>60</v>
      </c>
      <c r="Q166" s="159">
        <v>60</v>
      </c>
      <c r="R166" s="159">
        <v>60</v>
      </c>
      <c r="S166" s="159"/>
      <c r="T166" s="159"/>
      <c r="U166" s="159"/>
      <c r="V166" s="159"/>
      <c r="W166" s="118" t="s">
        <v>164</v>
      </c>
      <c r="X166" s="118" t="s">
        <v>164</v>
      </c>
      <c r="Y166" s="118" t="s">
        <v>608</v>
      </c>
    </row>
    <row r="167" s="125" customFormat="1" ht="84" spans="1:25">
      <c r="A167" s="157">
        <v>105</v>
      </c>
      <c r="B167" s="118" t="s">
        <v>613</v>
      </c>
      <c r="C167" s="118" t="s">
        <v>614</v>
      </c>
      <c r="D167" s="118" t="s">
        <v>606</v>
      </c>
      <c r="E167" s="118" t="s">
        <v>615</v>
      </c>
      <c r="F167" s="118">
        <v>1</v>
      </c>
      <c r="G167" s="118" t="s">
        <v>203</v>
      </c>
      <c r="H167" s="118" t="s">
        <v>616</v>
      </c>
      <c r="I167" s="118" t="s">
        <v>86</v>
      </c>
      <c r="J167" s="118" t="s">
        <v>86</v>
      </c>
      <c r="K167" s="118" t="s">
        <v>86</v>
      </c>
      <c r="L167" s="118">
        <v>61</v>
      </c>
      <c r="M167" s="118">
        <v>192</v>
      </c>
      <c r="N167" s="118">
        <v>336</v>
      </c>
      <c r="O167" s="118">
        <v>1499</v>
      </c>
      <c r="P167" s="159">
        <v>48</v>
      </c>
      <c r="Q167" s="159">
        <v>48</v>
      </c>
      <c r="R167" s="159">
        <v>48</v>
      </c>
      <c r="S167" s="159"/>
      <c r="T167" s="159"/>
      <c r="U167" s="159"/>
      <c r="V167" s="159"/>
      <c r="W167" s="118" t="s">
        <v>164</v>
      </c>
      <c r="X167" s="118" t="s">
        <v>164</v>
      </c>
      <c r="Y167" s="118" t="s">
        <v>617</v>
      </c>
    </row>
    <row r="168" s="125" customFormat="1" ht="84" spans="1:25">
      <c r="A168" s="157">
        <v>106</v>
      </c>
      <c r="B168" s="195" t="s">
        <v>618</v>
      </c>
      <c r="C168" s="195" t="s">
        <v>619</v>
      </c>
      <c r="D168" s="118" t="s">
        <v>606</v>
      </c>
      <c r="E168" s="118" t="s">
        <v>620</v>
      </c>
      <c r="F168" s="118">
        <v>1</v>
      </c>
      <c r="G168" s="118" t="s">
        <v>111</v>
      </c>
      <c r="H168" s="118" t="s">
        <v>112</v>
      </c>
      <c r="I168" s="118" t="s">
        <v>86</v>
      </c>
      <c r="J168" s="118" t="s">
        <v>86</v>
      </c>
      <c r="K168" s="118" t="s">
        <v>86</v>
      </c>
      <c r="L168" s="118">
        <v>44</v>
      </c>
      <c r="M168" s="118">
        <v>144</v>
      </c>
      <c r="N168" s="118">
        <v>569</v>
      </c>
      <c r="O168" s="118">
        <v>2127</v>
      </c>
      <c r="P168" s="177">
        <v>25</v>
      </c>
      <c r="Q168" s="177">
        <v>25</v>
      </c>
      <c r="R168" s="177">
        <v>25</v>
      </c>
      <c r="S168" s="159"/>
      <c r="T168" s="159"/>
      <c r="U168" s="159"/>
      <c r="V168" s="159"/>
      <c r="W168" s="118" t="s">
        <v>164</v>
      </c>
      <c r="X168" s="118" t="s">
        <v>164</v>
      </c>
      <c r="Y168" s="118" t="s">
        <v>621</v>
      </c>
    </row>
    <row r="169" s="125" customFormat="1" ht="108" spans="1:25">
      <c r="A169" s="157">
        <v>107</v>
      </c>
      <c r="B169" s="195" t="s">
        <v>622</v>
      </c>
      <c r="C169" s="195" t="s">
        <v>623</v>
      </c>
      <c r="D169" s="118" t="s">
        <v>606</v>
      </c>
      <c r="E169" s="118" t="s">
        <v>624</v>
      </c>
      <c r="F169" s="118">
        <v>1</v>
      </c>
      <c r="G169" s="158" t="s">
        <v>301</v>
      </c>
      <c r="H169" s="158" t="s">
        <v>625</v>
      </c>
      <c r="I169" s="118" t="s">
        <v>95</v>
      </c>
      <c r="J169" s="118" t="s">
        <v>86</v>
      </c>
      <c r="K169" s="118" t="s">
        <v>86</v>
      </c>
      <c r="L169" s="118">
        <v>28</v>
      </c>
      <c r="M169" s="118">
        <v>83</v>
      </c>
      <c r="N169" s="118">
        <v>345</v>
      </c>
      <c r="O169" s="118">
        <v>1080</v>
      </c>
      <c r="P169" s="176">
        <v>72</v>
      </c>
      <c r="Q169" s="176">
        <v>72</v>
      </c>
      <c r="R169" s="176">
        <v>72</v>
      </c>
      <c r="S169" s="159"/>
      <c r="T169" s="159"/>
      <c r="U169" s="159"/>
      <c r="V169" s="159"/>
      <c r="W169" s="158" t="s">
        <v>301</v>
      </c>
      <c r="X169" s="118" t="s">
        <v>164</v>
      </c>
      <c r="Y169" s="118" t="s">
        <v>626</v>
      </c>
    </row>
    <row r="170" s="125" customFormat="1" ht="108" spans="1:25">
      <c r="A170" s="157">
        <v>108</v>
      </c>
      <c r="B170" s="118" t="s">
        <v>627</v>
      </c>
      <c r="C170" s="118" t="s">
        <v>628</v>
      </c>
      <c r="D170" s="118" t="s">
        <v>606</v>
      </c>
      <c r="E170" s="118" t="s">
        <v>629</v>
      </c>
      <c r="F170" s="118">
        <v>1</v>
      </c>
      <c r="G170" s="158" t="s">
        <v>630</v>
      </c>
      <c r="H170" s="158" t="s">
        <v>631</v>
      </c>
      <c r="I170" s="118" t="s">
        <v>86</v>
      </c>
      <c r="J170" s="118" t="s">
        <v>86</v>
      </c>
      <c r="K170" s="118" t="s">
        <v>86</v>
      </c>
      <c r="L170" s="118">
        <v>34</v>
      </c>
      <c r="M170" s="118">
        <v>87</v>
      </c>
      <c r="N170" s="118">
        <v>398</v>
      </c>
      <c r="O170" s="118">
        <v>1285</v>
      </c>
      <c r="P170" s="159">
        <v>75</v>
      </c>
      <c r="Q170" s="159">
        <v>75</v>
      </c>
      <c r="R170" s="159">
        <v>75</v>
      </c>
      <c r="S170" s="159"/>
      <c r="T170" s="159"/>
      <c r="U170" s="159"/>
      <c r="V170" s="159"/>
      <c r="W170" s="158" t="s">
        <v>630</v>
      </c>
      <c r="X170" s="118" t="s">
        <v>164</v>
      </c>
      <c r="Y170" s="118" t="s">
        <v>626</v>
      </c>
    </row>
    <row r="171" s="125" customFormat="1" ht="108" spans="1:25">
      <c r="A171" s="157">
        <v>109</v>
      </c>
      <c r="B171" s="118" t="s">
        <v>632</v>
      </c>
      <c r="C171" s="118" t="s">
        <v>633</v>
      </c>
      <c r="D171" s="118" t="s">
        <v>606</v>
      </c>
      <c r="E171" s="118" t="s">
        <v>634</v>
      </c>
      <c r="F171" s="118">
        <v>1</v>
      </c>
      <c r="G171" s="158" t="s">
        <v>128</v>
      </c>
      <c r="H171" s="158" t="s">
        <v>635</v>
      </c>
      <c r="I171" s="118" t="s">
        <v>86</v>
      </c>
      <c r="J171" s="118" t="s">
        <v>86</v>
      </c>
      <c r="K171" s="118" t="s">
        <v>86</v>
      </c>
      <c r="L171" s="118">
        <v>46</v>
      </c>
      <c r="M171" s="118">
        <v>150</v>
      </c>
      <c r="N171" s="118">
        <v>370</v>
      </c>
      <c r="O171" s="118">
        <v>1476</v>
      </c>
      <c r="P171" s="196">
        <v>48</v>
      </c>
      <c r="Q171" s="196">
        <v>48</v>
      </c>
      <c r="R171" s="196">
        <v>48</v>
      </c>
      <c r="S171" s="159"/>
      <c r="T171" s="159"/>
      <c r="U171" s="159"/>
      <c r="V171" s="159"/>
      <c r="W171" s="158" t="s">
        <v>128</v>
      </c>
      <c r="X171" s="118" t="s">
        <v>164</v>
      </c>
      <c r="Y171" s="118" t="s">
        <v>626</v>
      </c>
    </row>
    <row r="172" s="125" customFormat="1" ht="60" spans="1:25">
      <c r="A172" s="157">
        <v>110</v>
      </c>
      <c r="B172" s="158" t="s">
        <v>636</v>
      </c>
      <c r="C172" s="195" t="s">
        <v>637</v>
      </c>
      <c r="D172" s="118" t="s">
        <v>606</v>
      </c>
      <c r="E172" s="195" t="s">
        <v>638</v>
      </c>
      <c r="F172" s="118">
        <v>1</v>
      </c>
      <c r="G172" s="118" t="s">
        <v>111</v>
      </c>
      <c r="H172" s="118" t="s">
        <v>260</v>
      </c>
      <c r="I172" s="118" t="s">
        <v>95</v>
      </c>
      <c r="J172" s="118" t="s">
        <v>86</v>
      </c>
      <c r="K172" s="118" t="s">
        <v>86</v>
      </c>
      <c r="L172" s="118">
        <v>61</v>
      </c>
      <c r="M172" s="118">
        <v>214</v>
      </c>
      <c r="N172" s="118">
        <v>311</v>
      </c>
      <c r="O172" s="118">
        <v>1335</v>
      </c>
      <c r="P172" s="177">
        <v>24</v>
      </c>
      <c r="Q172" s="177">
        <v>24</v>
      </c>
      <c r="R172" s="184"/>
      <c r="S172" s="184"/>
      <c r="T172" s="177">
        <v>24</v>
      </c>
      <c r="U172" s="159"/>
      <c r="V172" s="159"/>
      <c r="W172" s="118" t="s">
        <v>111</v>
      </c>
      <c r="X172" s="118" t="s">
        <v>164</v>
      </c>
      <c r="Y172" s="118" t="s">
        <v>639</v>
      </c>
    </row>
    <row r="173" s="125" customFormat="1" ht="72" spans="1:25">
      <c r="A173" s="157">
        <v>111</v>
      </c>
      <c r="B173" s="160" t="s">
        <v>640</v>
      </c>
      <c r="C173" s="115" t="s">
        <v>641</v>
      </c>
      <c r="D173" s="118" t="s">
        <v>606</v>
      </c>
      <c r="E173" s="115" t="s">
        <v>642</v>
      </c>
      <c r="F173" s="118">
        <v>1</v>
      </c>
      <c r="G173" s="118" t="s">
        <v>301</v>
      </c>
      <c r="H173" s="118" t="s">
        <v>625</v>
      </c>
      <c r="I173" s="118" t="s">
        <v>95</v>
      </c>
      <c r="J173" s="118" t="s">
        <v>86</v>
      </c>
      <c r="K173" s="118" t="s">
        <v>86</v>
      </c>
      <c r="L173" s="118">
        <v>72</v>
      </c>
      <c r="M173" s="118">
        <v>197</v>
      </c>
      <c r="N173" s="118">
        <v>378</v>
      </c>
      <c r="O173" s="118">
        <v>1316</v>
      </c>
      <c r="P173" s="115">
        <v>42</v>
      </c>
      <c r="Q173" s="115">
        <v>42</v>
      </c>
      <c r="R173" s="184"/>
      <c r="S173" s="184"/>
      <c r="T173" s="115">
        <v>42</v>
      </c>
      <c r="U173" s="159"/>
      <c r="V173" s="159"/>
      <c r="W173" s="118" t="s">
        <v>301</v>
      </c>
      <c r="X173" s="118" t="s">
        <v>164</v>
      </c>
      <c r="Y173" s="118" t="s">
        <v>643</v>
      </c>
    </row>
    <row r="174" s="125" customFormat="1" ht="60" spans="1:25">
      <c r="A174" s="157">
        <v>112</v>
      </c>
      <c r="B174" s="118" t="s">
        <v>644</v>
      </c>
      <c r="C174" s="158" t="s">
        <v>645</v>
      </c>
      <c r="D174" s="118" t="s">
        <v>606</v>
      </c>
      <c r="E174" s="118" t="s">
        <v>646</v>
      </c>
      <c r="F174" s="118">
        <v>1</v>
      </c>
      <c r="G174" s="118" t="s">
        <v>122</v>
      </c>
      <c r="H174" s="118" t="s">
        <v>178</v>
      </c>
      <c r="I174" s="118" t="s">
        <v>86</v>
      </c>
      <c r="J174" s="118" t="s">
        <v>86</v>
      </c>
      <c r="K174" s="118" t="s">
        <v>86</v>
      </c>
      <c r="L174" s="118">
        <v>195</v>
      </c>
      <c r="M174" s="118">
        <v>706</v>
      </c>
      <c r="N174" s="118">
        <v>580</v>
      </c>
      <c r="O174" s="118">
        <v>2026</v>
      </c>
      <c r="P174" s="115">
        <v>25</v>
      </c>
      <c r="Q174" s="115">
        <v>25</v>
      </c>
      <c r="R174" s="184"/>
      <c r="S174" s="184"/>
      <c r="T174" s="115">
        <v>25</v>
      </c>
      <c r="U174" s="159"/>
      <c r="V174" s="159"/>
      <c r="W174" s="118" t="s">
        <v>122</v>
      </c>
      <c r="X174" s="118" t="s">
        <v>164</v>
      </c>
      <c r="Y174" s="118" t="s">
        <v>643</v>
      </c>
    </row>
    <row r="175" s="125" customFormat="1" ht="120" spans="1:25">
      <c r="A175" s="157">
        <v>113</v>
      </c>
      <c r="B175" s="118" t="s">
        <v>647</v>
      </c>
      <c r="C175" s="158" t="s">
        <v>648</v>
      </c>
      <c r="D175" s="118" t="s">
        <v>606</v>
      </c>
      <c r="E175" s="118" t="s">
        <v>649</v>
      </c>
      <c r="F175" s="118">
        <v>1</v>
      </c>
      <c r="G175" s="158" t="s">
        <v>93</v>
      </c>
      <c r="H175" s="158" t="s">
        <v>210</v>
      </c>
      <c r="I175" s="118" t="s">
        <v>86</v>
      </c>
      <c r="J175" s="118" t="s">
        <v>86</v>
      </c>
      <c r="K175" s="118" t="s">
        <v>86</v>
      </c>
      <c r="L175" s="118">
        <v>48</v>
      </c>
      <c r="M175" s="118">
        <v>157</v>
      </c>
      <c r="N175" s="118">
        <v>498</v>
      </c>
      <c r="O175" s="118">
        <v>2027</v>
      </c>
      <c r="P175" s="115">
        <v>28</v>
      </c>
      <c r="Q175" s="115">
        <v>28</v>
      </c>
      <c r="R175" s="184"/>
      <c r="S175" s="184"/>
      <c r="T175" s="115">
        <v>28</v>
      </c>
      <c r="U175" s="159"/>
      <c r="V175" s="159"/>
      <c r="W175" s="158" t="s">
        <v>93</v>
      </c>
      <c r="X175" s="118" t="s">
        <v>164</v>
      </c>
      <c r="Y175" s="101" t="s">
        <v>650</v>
      </c>
    </row>
    <row r="176" s="125" customFormat="1" ht="120" spans="1:25">
      <c r="A176" s="157">
        <v>114</v>
      </c>
      <c r="B176" s="158" t="s">
        <v>651</v>
      </c>
      <c r="C176" s="158" t="s">
        <v>652</v>
      </c>
      <c r="D176" s="118" t="s">
        <v>606</v>
      </c>
      <c r="E176" s="118" t="s">
        <v>653</v>
      </c>
      <c r="F176" s="118">
        <v>1</v>
      </c>
      <c r="G176" s="158" t="s">
        <v>183</v>
      </c>
      <c r="H176" s="158" t="s">
        <v>654</v>
      </c>
      <c r="I176" s="118" t="s">
        <v>86</v>
      </c>
      <c r="J176" s="118" t="s">
        <v>86</v>
      </c>
      <c r="K176" s="118" t="s">
        <v>86</v>
      </c>
      <c r="L176" s="118">
        <v>75</v>
      </c>
      <c r="M176" s="118">
        <v>234</v>
      </c>
      <c r="N176" s="118">
        <v>383</v>
      </c>
      <c r="O176" s="118">
        <v>1229</v>
      </c>
      <c r="P176" s="115">
        <v>42</v>
      </c>
      <c r="Q176" s="115">
        <v>42</v>
      </c>
      <c r="R176" s="184"/>
      <c r="S176" s="184"/>
      <c r="T176" s="115">
        <v>42</v>
      </c>
      <c r="U176" s="159"/>
      <c r="V176" s="159"/>
      <c r="W176" s="158" t="s">
        <v>183</v>
      </c>
      <c r="X176" s="118" t="s">
        <v>164</v>
      </c>
      <c r="Y176" s="101" t="s">
        <v>650</v>
      </c>
    </row>
    <row r="177" s="125" customFormat="1" ht="120" spans="1:25">
      <c r="A177" s="157">
        <v>115</v>
      </c>
      <c r="B177" s="118" t="s">
        <v>655</v>
      </c>
      <c r="C177" s="118" t="s">
        <v>656</v>
      </c>
      <c r="D177" s="118" t="s">
        <v>606</v>
      </c>
      <c r="E177" s="118" t="s">
        <v>657</v>
      </c>
      <c r="F177" s="118">
        <v>1</v>
      </c>
      <c r="G177" s="158" t="s">
        <v>630</v>
      </c>
      <c r="H177" s="158" t="s">
        <v>658</v>
      </c>
      <c r="I177" s="118" t="s">
        <v>95</v>
      </c>
      <c r="J177" s="118" t="s">
        <v>86</v>
      </c>
      <c r="K177" s="118" t="s">
        <v>86</v>
      </c>
      <c r="L177" s="118">
        <v>22</v>
      </c>
      <c r="M177" s="118">
        <v>63</v>
      </c>
      <c r="N177" s="118">
        <v>329</v>
      </c>
      <c r="O177" s="118">
        <v>1206</v>
      </c>
      <c r="P177" s="115">
        <v>28</v>
      </c>
      <c r="Q177" s="115">
        <v>28</v>
      </c>
      <c r="R177" s="184"/>
      <c r="S177" s="184"/>
      <c r="T177" s="115">
        <v>28</v>
      </c>
      <c r="U177" s="159"/>
      <c r="V177" s="159"/>
      <c r="W177" s="158" t="s">
        <v>630</v>
      </c>
      <c r="X177" s="118" t="s">
        <v>164</v>
      </c>
      <c r="Y177" s="101" t="s">
        <v>650</v>
      </c>
    </row>
    <row r="178" s="125" customFormat="1" ht="96" spans="1:25">
      <c r="A178" s="157">
        <v>116</v>
      </c>
      <c r="B178" s="158" t="s">
        <v>659</v>
      </c>
      <c r="C178" s="158" t="s">
        <v>660</v>
      </c>
      <c r="D178" s="118" t="s">
        <v>606</v>
      </c>
      <c r="E178" s="171" t="s">
        <v>661</v>
      </c>
      <c r="F178" s="118">
        <v>1</v>
      </c>
      <c r="G178" s="118" t="s">
        <v>203</v>
      </c>
      <c r="H178" s="118" t="s">
        <v>616</v>
      </c>
      <c r="I178" s="118" t="s">
        <v>86</v>
      </c>
      <c r="J178" s="118" t="s">
        <v>86</v>
      </c>
      <c r="K178" s="118" t="s">
        <v>86</v>
      </c>
      <c r="L178" s="118">
        <v>61</v>
      </c>
      <c r="M178" s="118">
        <v>193</v>
      </c>
      <c r="N178" s="118">
        <v>412</v>
      </c>
      <c r="O178" s="118">
        <v>1521</v>
      </c>
      <c r="P178" s="109">
        <v>361</v>
      </c>
      <c r="Q178" s="159">
        <v>361</v>
      </c>
      <c r="R178" s="184"/>
      <c r="S178" s="184"/>
      <c r="T178" s="109"/>
      <c r="U178" s="109">
        <v>361</v>
      </c>
      <c r="V178" s="159"/>
      <c r="W178" s="118" t="s">
        <v>203</v>
      </c>
      <c r="X178" s="118" t="s">
        <v>164</v>
      </c>
      <c r="Y178" s="101" t="s">
        <v>662</v>
      </c>
    </row>
    <row r="179" s="125" customFormat="1" ht="60" spans="1:25">
      <c r="A179" s="157">
        <v>117</v>
      </c>
      <c r="B179" s="118" t="s">
        <v>663</v>
      </c>
      <c r="C179" s="118" t="s">
        <v>664</v>
      </c>
      <c r="D179" s="118" t="s">
        <v>606</v>
      </c>
      <c r="E179" s="118" t="s">
        <v>665</v>
      </c>
      <c r="F179" s="118">
        <v>1</v>
      </c>
      <c r="G179" s="160" t="s">
        <v>301</v>
      </c>
      <c r="H179" s="160" t="s">
        <v>417</v>
      </c>
      <c r="I179" s="158" t="s">
        <v>95</v>
      </c>
      <c r="J179" s="118" t="s">
        <v>86</v>
      </c>
      <c r="K179" s="118" t="s">
        <v>86</v>
      </c>
      <c r="L179" s="118">
        <v>86</v>
      </c>
      <c r="M179" s="118">
        <v>286</v>
      </c>
      <c r="N179" s="118">
        <v>380</v>
      </c>
      <c r="O179" s="118">
        <v>1401</v>
      </c>
      <c r="P179" s="109">
        <v>79</v>
      </c>
      <c r="Q179" s="159">
        <v>79</v>
      </c>
      <c r="R179" s="184"/>
      <c r="S179" s="184"/>
      <c r="T179" s="109"/>
      <c r="U179" s="109">
        <v>79</v>
      </c>
      <c r="V179" s="159"/>
      <c r="W179" s="160" t="s">
        <v>301</v>
      </c>
      <c r="X179" s="118" t="s">
        <v>164</v>
      </c>
      <c r="Y179" s="101" t="s">
        <v>662</v>
      </c>
    </row>
    <row r="180" s="125" customFormat="1" ht="108" spans="1:25">
      <c r="A180" s="157">
        <v>118</v>
      </c>
      <c r="B180" s="115" t="s">
        <v>666</v>
      </c>
      <c r="C180" s="115" t="s">
        <v>667</v>
      </c>
      <c r="D180" s="118" t="s">
        <v>606</v>
      </c>
      <c r="E180" s="115" t="s">
        <v>668</v>
      </c>
      <c r="F180" s="118">
        <v>1</v>
      </c>
      <c r="G180" s="160" t="s">
        <v>301</v>
      </c>
      <c r="H180" s="160" t="s">
        <v>625</v>
      </c>
      <c r="I180" s="158" t="s">
        <v>95</v>
      </c>
      <c r="J180" s="118" t="s">
        <v>86</v>
      </c>
      <c r="K180" s="118" t="s">
        <v>86</v>
      </c>
      <c r="L180" s="118">
        <v>72</v>
      </c>
      <c r="M180" s="118">
        <v>197</v>
      </c>
      <c r="N180" s="118">
        <v>378</v>
      </c>
      <c r="O180" s="118">
        <v>1316</v>
      </c>
      <c r="P180" s="113">
        <v>70</v>
      </c>
      <c r="Q180" s="115">
        <v>70</v>
      </c>
      <c r="R180" s="184"/>
      <c r="S180" s="184"/>
      <c r="T180" s="109"/>
      <c r="U180" s="109">
        <v>70</v>
      </c>
      <c r="V180" s="159"/>
      <c r="W180" s="160" t="s">
        <v>301</v>
      </c>
      <c r="X180" s="118" t="s">
        <v>164</v>
      </c>
      <c r="Y180" s="101" t="s">
        <v>662</v>
      </c>
    </row>
    <row r="181" s="125" customFormat="1" ht="60" spans="1:25">
      <c r="A181" s="157">
        <v>119</v>
      </c>
      <c r="B181" s="118" t="s">
        <v>669</v>
      </c>
      <c r="C181" s="161" t="s">
        <v>670</v>
      </c>
      <c r="D181" s="118" t="s">
        <v>606</v>
      </c>
      <c r="E181" s="118" t="s">
        <v>646</v>
      </c>
      <c r="F181" s="118">
        <v>1</v>
      </c>
      <c r="G181" s="160" t="s">
        <v>122</v>
      </c>
      <c r="H181" s="160" t="s">
        <v>178</v>
      </c>
      <c r="I181" s="158" t="s">
        <v>86</v>
      </c>
      <c r="J181" s="118" t="s">
        <v>86</v>
      </c>
      <c r="K181" s="118" t="s">
        <v>86</v>
      </c>
      <c r="L181" s="118">
        <v>195</v>
      </c>
      <c r="M181" s="118">
        <v>706</v>
      </c>
      <c r="N181" s="118">
        <v>580</v>
      </c>
      <c r="O181" s="118">
        <v>2026</v>
      </c>
      <c r="P181" s="113">
        <v>50</v>
      </c>
      <c r="Q181" s="115">
        <v>50</v>
      </c>
      <c r="R181" s="184"/>
      <c r="S181" s="184"/>
      <c r="T181" s="115">
        <v>50</v>
      </c>
      <c r="U181" s="159"/>
      <c r="V181" s="159"/>
      <c r="W181" s="160" t="s">
        <v>122</v>
      </c>
      <c r="X181" s="118" t="s">
        <v>164</v>
      </c>
      <c r="Y181" s="101" t="s">
        <v>662</v>
      </c>
    </row>
    <row r="182" s="125" customFormat="1" ht="84" spans="1:25">
      <c r="A182" s="157">
        <v>120</v>
      </c>
      <c r="B182" s="158" t="s">
        <v>671</v>
      </c>
      <c r="C182" s="158" t="s">
        <v>672</v>
      </c>
      <c r="D182" s="118" t="s">
        <v>606</v>
      </c>
      <c r="E182" s="118" t="s">
        <v>673</v>
      </c>
      <c r="F182" s="118">
        <v>1</v>
      </c>
      <c r="G182" s="160" t="s">
        <v>122</v>
      </c>
      <c r="H182" s="160" t="s">
        <v>674</v>
      </c>
      <c r="I182" s="158" t="s">
        <v>95</v>
      </c>
      <c r="J182" s="118" t="s">
        <v>86</v>
      </c>
      <c r="K182" s="118" t="s">
        <v>86</v>
      </c>
      <c r="L182" s="118">
        <v>140</v>
      </c>
      <c r="M182" s="118">
        <v>390</v>
      </c>
      <c r="N182" s="118">
        <v>490</v>
      </c>
      <c r="O182" s="118">
        <v>1760</v>
      </c>
      <c r="P182" s="113">
        <v>15</v>
      </c>
      <c r="Q182" s="115">
        <v>15</v>
      </c>
      <c r="R182" s="184"/>
      <c r="S182" s="184"/>
      <c r="T182" s="115">
        <v>15</v>
      </c>
      <c r="U182" s="159"/>
      <c r="V182" s="159"/>
      <c r="W182" s="160" t="s">
        <v>122</v>
      </c>
      <c r="X182" s="118" t="s">
        <v>164</v>
      </c>
      <c r="Y182" s="101" t="s">
        <v>675</v>
      </c>
    </row>
    <row r="183" s="125" customFormat="1" ht="120" spans="1:25">
      <c r="A183" s="157">
        <v>121</v>
      </c>
      <c r="B183" s="158" t="s">
        <v>676</v>
      </c>
      <c r="C183" s="158" t="s">
        <v>677</v>
      </c>
      <c r="D183" s="118" t="s">
        <v>606</v>
      </c>
      <c r="E183" s="118" t="s">
        <v>678</v>
      </c>
      <c r="F183" s="118">
        <v>1</v>
      </c>
      <c r="G183" s="158" t="s">
        <v>128</v>
      </c>
      <c r="H183" s="158" t="s">
        <v>679</v>
      </c>
      <c r="I183" s="158" t="s">
        <v>95</v>
      </c>
      <c r="J183" s="118" t="s">
        <v>86</v>
      </c>
      <c r="K183" s="118" t="s">
        <v>86</v>
      </c>
      <c r="L183" s="118">
        <v>90</v>
      </c>
      <c r="M183" s="118">
        <v>255</v>
      </c>
      <c r="N183" s="118">
        <v>484</v>
      </c>
      <c r="O183" s="118">
        <v>1588</v>
      </c>
      <c r="P183" s="113">
        <v>35</v>
      </c>
      <c r="Q183" s="115">
        <v>35</v>
      </c>
      <c r="R183" s="115">
        <v>35</v>
      </c>
      <c r="S183" s="184"/>
      <c r="T183" s="184"/>
      <c r="U183" s="159"/>
      <c r="V183" s="159"/>
      <c r="W183" s="158" t="s">
        <v>128</v>
      </c>
      <c r="X183" s="118" t="s">
        <v>164</v>
      </c>
      <c r="Y183" s="118" t="s">
        <v>650</v>
      </c>
    </row>
    <row r="184" s="125" customFormat="1" ht="108" spans="1:25">
      <c r="A184" s="157">
        <v>122</v>
      </c>
      <c r="B184" s="158" t="s">
        <v>680</v>
      </c>
      <c r="C184" s="158" t="s">
        <v>681</v>
      </c>
      <c r="D184" s="118" t="s">
        <v>606</v>
      </c>
      <c r="E184" s="118" t="s">
        <v>682</v>
      </c>
      <c r="F184" s="118">
        <v>1</v>
      </c>
      <c r="G184" s="158" t="s">
        <v>93</v>
      </c>
      <c r="H184" s="158" t="s">
        <v>596</v>
      </c>
      <c r="I184" s="158" t="s">
        <v>86</v>
      </c>
      <c r="J184" s="118" t="s">
        <v>86</v>
      </c>
      <c r="K184" s="118" t="s">
        <v>86</v>
      </c>
      <c r="L184" s="118">
        <v>57</v>
      </c>
      <c r="M184" s="118">
        <v>199</v>
      </c>
      <c r="N184" s="118">
        <v>520</v>
      </c>
      <c r="O184" s="118">
        <v>1940</v>
      </c>
      <c r="P184" s="113">
        <v>30</v>
      </c>
      <c r="Q184" s="115">
        <v>30</v>
      </c>
      <c r="R184" s="115">
        <v>30</v>
      </c>
      <c r="S184" s="184"/>
      <c r="T184" s="184"/>
      <c r="U184" s="159"/>
      <c r="V184" s="159"/>
      <c r="W184" s="158" t="s">
        <v>93</v>
      </c>
      <c r="X184" s="118" t="s">
        <v>164</v>
      </c>
      <c r="Y184" s="118" t="s">
        <v>650</v>
      </c>
    </row>
    <row r="185" s="125" customFormat="1" ht="120" spans="1:25">
      <c r="A185" s="157">
        <v>123</v>
      </c>
      <c r="B185" s="158" t="s">
        <v>683</v>
      </c>
      <c r="C185" s="118" t="s">
        <v>684</v>
      </c>
      <c r="D185" s="118" t="s">
        <v>606</v>
      </c>
      <c r="E185" s="162" t="s">
        <v>685</v>
      </c>
      <c r="F185" s="118">
        <v>1</v>
      </c>
      <c r="G185" s="158" t="s">
        <v>177</v>
      </c>
      <c r="H185" s="158" t="s">
        <v>439</v>
      </c>
      <c r="I185" s="158" t="s">
        <v>86</v>
      </c>
      <c r="J185" s="118" t="s">
        <v>86</v>
      </c>
      <c r="K185" s="118" t="s">
        <v>86</v>
      </c>
      <c r="L185" s="118">
        <v>72</v>
      </c>
      <c r="M185" s="118">
        <v>207</v>
      </c>
      <c r="N185" s="118">
        <v>423</v>
      </c>
      <c r="O185" s="118">
        <v>1774</v>
      </c>
      <c r="P185" s="113">
        <v>40</v>
      </c>
      <c r="Q185" s="115">
        <v>40</v>
      </c>
      <c r="R185" s="184"/>
      <c r="S185" s="184"/>
      <c r="T185" s="109"/>
      <c r="U185" s="109">
        <v>40</v>
      </c>
      <c r="V185" s="109"/>
      <c r="W185" s="158" t="s">
        <v>177</v>
      </c>
      <c r="X185" s="118" t="s">
        <v>164</v>
      </c>
      <c r="Y185" s="118" t="s">
        <v>650</v>
      </c>
    </row>
    <row r="186" s="125" customFormat="1" ht="83" customHeight="1" spans="1:25">
      <c r="A186" s="157">
        <v>124</v>
      </c>
      <c r="B186" s="118" t="s">
        <v>686</v>
      </c>
      <c r="C186" s="118" t="s">
        <v>687</v>
      </c>
      <c r="D186" s="118" t="s">
        <v>132</v>
      </c>
      <c r="E186" s="118" t="s">
        <v>688</v>
      </c>
      <c r="F186" s="118">
        <v>1</v>
      </c>
      <c r="G186" s="118" t="s">
        <v>630</v>
      </c>
      <c r="H186" s="118" t="s">
        <v>689</v>
      </c>
      <c r="I186" s="118" t="s">
        <v>95</v>
      </c>
      <c r="J186" s="118" t="s">
        <v>86</v>
      </c>
      <c r="K186" s="118" t="s">
        <v>86</v>
      </c>
      <c r="L186" s="118">
        <v>26</v>
      </c>
      <c r="M186" s="118">
        <v>85</v>
      </c>
      <c r="N186" s="118">
        <v>79</v>
      </c>
      <c r="O186" s="118">
        <v>316</v>
      </c>
      <c r="P186" s="113">
        <v>10</v>
      </c>
      <c r="Q186" s="115">
        <v>10</v>
      </c>
      <c r="R186" s="159">
        <v>10</v>
      </c>
      <c r="S186" s="159"/>
      <c r="T186" s="159"/>
      <c r="U186" s="159"/>
      <c r="V186" s="159"/>
      <c r="W186" s="118" t="s">
        <v>211</v>
      </c>
      <c r="X186" s="118" t="s">
        <v>560</v>
      </c>
      <c r="Y186" s="118" t="s">
        <v>690</v>
      </c>
    </row>
    <row r="187" s="126" customFormat="1" ht="64" customHeight="1" spans="1:25">
      <c r="A187" s="167" t="s">
        <v>691</v>
      </c>
      <c r="B187" s="155"/>
      <c r="C187" s="155"/>
      <c r="D187" s="155"/>
      <c r="E187" s="155"/>
      <c r="F187" s="155">
        <v>41</v>
      </c>
      <c r="G187" s="155"/>
      <c r="H187" s="155"/>
      <c r="I187" s="155"/>
      <c r="J187" s="155"/>
      <c r="K187" s="155"/>
      <c r="L187" s="155"/>
      <c r="M187" s="155"/>
      <c r="N187" s="155"/>
      <c r="O187" s="155"/>
      <c r="P187" s="155">
        <f>SUM(P188:P228)</f>
        <v>1772</v>
      </c>
      <c r="Q187" s="155">
        <f>SUM(Q188:Q228)</f>
        <v>1772</v>
      </c>
      <c r="R187" s="155">
        <f>SUM(R188:R228)</f>
        <v>419</v>
      </c>
      <c r="S187" s="155">
        <f t="shared" ref="Q187:V187" si="30">SUM(S188:S228)</f>
        <v>42</v>
      </c>
      <c r="T187" s="155">
        <f t="shared" si="30"/>
        <v>821</v>
      </c>
      <c r="U187" s="155">
        <f t="shared" si="30"/>
        <v>490</v>
      </c>
      <c r="V187" s="155">
        <f t="shared" si="30"/>
        <v>0</v>
      </c>
      <c r="W187" s="155"/>
      <c r="X187" s="155"/>
      <c r="Y187" s="155"/>
    </row>
    <row r="188" s="125" customFormat="1" ht="135" customHeight="1" spans="1:25">
      <c r="A188" s="157">
        <v>125</v>
      </c>
      <c r="B188" s="118" t="s">
        <v>692</v>
      </c>
      <c r="C188" s="118" t="s">
        <v>693</v>
      </c>
      <c r="D188" s="118" t="s">
        <v>132</v>
      </c>
      <c r="E188" s="118" t="s">
        <v>694</v>
      </c>
      <c r="F188" s="118">
        <v>1</v>
      </c>
      <c r="G188" s="118" t="s">
        <v>355</v>
      </c>
      <c r="H188" s="118" t="s">
        <v>587</v>
      </c>
      <c r="I188" s="118" t="s">
        <v>86</v>
      </c>
      <c r="J188" s="118" t="s">
        <v>86</v>
      </c>
      <c r="K188" s="118" t="s">
        <v>86</v>
      </c>
      <c r="L188" s="118">
        <v>21</v>
      </c>
      <c r="M188" s="118">
        <v>65</v>
      </c>
      <c r="N188" s="118">
        <v>155</v>
      </c>
      <c r="O188" s="118">
        <v>499</v>
      </c>
      <c r="P188" s="113">
        <v>20</v>
      </c>
      <c r="Q188" s="115">
        <v>20</v>
      </c>
      <c r="R188" s="159"/>
      <c r="S188" s="159"/>
      <c r="T188" s="159">
        <v>20</v>
      </c>
      <c r="U188" s="159"/>
      <c r="V188" s="159"/>
      <c r="W188" s="118" t="s">
        <v>211</v>
      </c>
      <c r="X188" s="118" t="s">
        <v>560</v>
      </c>
      <c r="Y188" s="118" t="s">
        <v>695</v>
      </c>
    </row>
    <row r="189" s="125" customFormat="1" ht="135" customHeight="1" spans="1:25">
      <c r="A189" s="157">
        <v>126</v>
      </c>
      <c r="B189" s="118" t="s">
        <v>696</v>
      </c>
      <c r="C189" s="118" t="s">
        <v>697</v>
      </c>
      <c r="D189" s="118" t="s">
        <v>132</v>
      </c>
      <c r="E189" s="118" t="s">
        <v>698</v>
      </c>
      <c r="F189" s="118">
        <v>1</v>
      </c>
      <c r="G189" s="118" t="s">
        <v>122</v>
      </c>
      <c r="H189" s="118" t="s">
        <v>600</v>
      </c>
      <c r="I189" s="118" t="s">
        <v>86</v>
      </c>
      <c r="J189" s="118" t="s">
        <v>86</v>
      </c>
      <c r="K189" s="118" t="s">
        <v>86</v>
      </c>
      <c r="L189" s="118">
        <v>33</v>
      </c>
      <c r="M189" s="118">
        <v>101</v>
      </c>
      <c r="N189" s="118">
        <v>149</v>
      </c>
      <c r="O189" s="118">
        <v>510</v>
      </c>
      <c r="P189" s="113">
        <v>20</v>
      </c>
      <c r="Q189" s="115">
        <v>20</v>
      </c>
      <c r="R189" s="159"/>
      <c r="S189" s="159"/>
      <c r="T189" s="159"/>
      <c r="U189" s="172">
        <v>20</v>
      </c>
      <c r="V189" s="159"/>
      <c r="W189" s="118" t="s">
        <v>211</v>
      </c>
      <c r="X189" s="118" t="s">
        <v>560</v>
      </c>
      <c r="Y189" s="118" t="s">
        <v>695</v>
      </c>
    </row>
    <row r="190" s="125" customFormat="1" ht="120" spans="1:25">
      <c r="A190" s="157">
        <v>127</v>
      </c>
      <c r="B190" s="118" t="s">
        <v>699</v>
      </c>
      <c r="C190" s="118" t="s">
        <v>700</v>
      </c>
      <c r="D190" s="118" t="s">
        <v>606</v>
      </c>
      <c r="E190" s="118" t="s">
        <v>701</v>
      </c>
      <c r="F190" s="118">
        <v>1</v>
      </c>
      <c r="G190" s="158" t="s">
        <v>122</v>
      </c>
      <c r="H190" s="158" t="s">
        <v>702</v>
      </c>
      <c r="I190" s="118" t="s">
        <v>95</v>
      </c>
      <c r="J190" s="118" t="s">
        <v>86</v>
      </c>
      <c r="K190" s="118" t="s">
        <v>86</v>
      </c>
      <c r="L190" s="118">
        <v>229</v>
      </c>
      <c r="M190" s="118">
        <v>780</v>
      </c>
      <c r="N190" s="118">
        <v>771</v>
      </c>
      <c r="O190" s="118">
        <v>2523</v>
      </c>
      <c r="P190" s="109">
        <v>80</v>
      </c>
      <c r="Q190" s="159">
        <v>80</v>
      </c>
      <c r="R190" s="159">
        <v>80</v>
      </c>
      <c r="S190" s="159"/>
      <c r="T190" s="159"/>
      <c r="U190" s="159"/>
      <c r="V190" s="159"/>
      <c r="W190" s="158" t="s">
        <v>122</v>
      </c>
      <c r="X190" s="118" t="s">
        <v>164</v>
      </c>
      <c r="Y190" s="118" t="s">
        <v>650</v>
      </c>
    </row>
    <row r="191" s="125" customFormat="1" ht="108" spans="1:25">
      <c r="A191" s="157">
        <v>128</v>
      </c>
      <c r="B191" s="158" t="s">
        <v>703</v>
      </c>
      <c r="C191" s="158" t="s">
        <v>704</v>
      </c>
      <c r="D191" s="118" t="s">
        <v>606</v>
      </c>
      <c r="E191" s="118" t="s">
        <v>705</v>
      </c>
      <c r="F191" s="118">
        <v>1</v>
      </c>
      <c r="G191" s="158" t="s">
        <v>706</v>
      </c>
      <c r="H191" s="158" t="s">
        <v>707</v>
      </c>
      <c r="I191" s="118" t="s">
        <v>95</v>
      </c>
      <c r="J191" s="118" t="s">
        <v>86</v>
      </c>
      <c r="K191" s="118" t="s">
        <v>86</v>
      </c>
      <c r="L191" s="118">
        <v>187</v>
      </c>
      <c r="M191" s="118">
        <v>536</v>
      </c>
      <c r="N191" s="118">
        <v>655</v>
      </c>
      <c r="O191" s="118">
        <v>2253</v>
      </c>
      <c r="P191" s="196">
        <v>51</v>
      </c>
      <c r="Q191" s="196">
        <v>51</v>
      </c>
      <c r="R191" s="196">
        <v>51</v>
      </c>
      <c r="S191" s="159"/>
      <c r="T191" s="159"/>
      <c r="U191" s="159"/>
      <c r="V191" s="159"/>
      <c r="W191" s="158" t="s">
        <v>706</v>
      </c>
      <c r="X191" s="118" t="s">
        <v>164</v>
      </c>
      <c r="Y191" s="118" t="s">
        <v>650</v>
      </c>
    </row>
    <row r="192" s="125" customFormat="1" ht="120" spans="1:25">
      <c r="A192" s="157">
        <v>129</v>
      </c>
      <c r="B192" s="118" t="s">
        <v>708</v>
      </c>
      <c r="C192" s="118" t="s">
        <v>709</v>
      </c>
      <c r="D192" s="118" t="s">
        <v>606</v>
      </c>
      <c r="E192" s="118" t="s">
        <v>710</v>
      </c>
      <c r="F192" s="118">
        <v>1</v>
      </c>
      <c r="G192" s="158" t="s">
        <v>301</v>
      </c>
      <c r="H192" s="158" t="s">
        <v>711</v>
      </c>
      <c r="I192" s="118" t="s">
        <v>95</v>
      </c>
      <c r="J192" s="118" t="s">
        <v>86</v>
      </c>
      <c r="K192" s="118" t="s">
        <v>86</v>
      </c>
      <c r="L192" s="118">
        <v>99</v>
      </c>
      <c r="M192" s="118">
        <v>315</v>
      </c>
      <c r="N192" s="118">
        <v>439</v>
      </c>
      <c r="O192" s="118">
        <v>1492</v>
      </c>
      <c r="P192" s="109">
        <v>80</v>
      </c>
      <c r="Q192" s="159">
        <v>80</v>
      </c>
      <c r="R192" s="115"/>
      <c r="S192" s="159"/>
      <c r="T192" s="159"/>
      <c r="U192" s="172">
        <v>80</v>
      </c>
      <c r="V192" s="159"/>
      <c r="W192" s="158" t="s">
        <v>301</v>
      </c>
      <c r="X192" s="118" t="s">
        <v>164</v>
      </c>
      <c r="Y192" s="118" t="s">
        <v>650</v>
      </c>
    </row>
    <row r="193" s="125" customFormat="1" ht="96" spans="1:25">
      <c r="A193" s="157">
        <v>130</v>
      </c>
      <c r="B193" s="118" t="s">
        <v>712</v>
      </c>
      <c r="C193" s="118" t="s">
        <v>713</v>
      </c>
      <c r="D193" s="118" t="s">
        <v>606</v>
      </c>
      <c r="E193" s="162" t="s">
        <v>714</v>
      </c>
      <c r="F193" s="118">
        <v>1</v>
      </c>
      <c r="G193" s="158" t="s">
        <v>84</v>
      </c>
      <c r="H193" s="158" t="s">
        <v>715</v>
      </c>
      <c r="I193" s="118" t="s">
        <v>95</v>
      </c>
      <c r="J193" s="118" t="s">
        <v>86</v>
      </c>
      <c r="K193" s="118" t="s">
        <v>86</v>
      </c>
      <c r="L193" s="118">
        <v>32</v>
      </c>
      <c r="M193" s="118">
        <v>124</v>
      </c>
      <c r="N193" s="118">
        <v>464</v>
      </c>
      <c r="O193" s="118">
        <v>1975</v>
      </c>
      <c r="P193" s="109">
        <v>48</v>
      </c>
      <c r="Q193" s="159">
        <v>48</v>
      </c>
      <c r="R193" s="159">
        <v>48</v>
      </c>
      <c r="S193" s="159"/>
      <c r="T193" s="159"/>
      <c r="U193" s="159"/>
      <c r="V193" s="159"/>
      <c r="W193" s="158" t="s">
        <v>84</v>
      </c>
      <c r="X193" s="118" t="s">
        <v>164</v>
      </c>
      <c r="Y193" s="118" t="s">
        <v>650</v>
      </c>
    </row>
    <row r="194" s="125" customFormat="1" ht="96" spans="1:25">
      <c r="A194" s="157">
        <v>131</v>
      </c>
      <c r="B194" s="118" t="s">
        <v>716</v>
      </c>
      <c r="C194" s="118" t="s">
        <v>717</v>
      </c>
      <c r="D194" s="118" t="s">
        <v>606</v>
      </c>
      <c r="E194" s="118" t="s">
        <v>718</v>
      </c>
      <c r="F194" s="118">
        <v>1</v>
      </c>
      <c r="G194" s="158" t="s">
        <v>128</v>
      </c>
      <c r="H194" s="158" t="s">
        <v>719</v>
      </c>
      <c r="I194" s="118" t="s">
        <v>86</v>
      </c>
      <c r="J194" s="118" t="s">
        <v>86</v>
      </c>
      <c r="K194" s="118" t="s">
        <v>86</v>
      </c>
      <c r="L194" s="118">
        <v>44</v>
      </c>
      <c r="M194" s="118">
        <v>128</v>
      </c>
      <c r="N194" s="118">
        <v>389</v>
      </c>
      <c r="O194" s="118">
        <v>1449</v>
      </c>
      <c r="P194" s="196">
        <v>48</v>
      </c>
      <c r="Q194" s="196">
        <v>48</v>
      </c>
      <c r="R194" s="196">
        <v>48</v>
      </c>
      <c r="S194" s="159"/>
      <c r="T194" s="159"/>
      <c r="U194" s="159"/>
      <c r="V194" s="159"/>
      <c r="W194" s="158" t="s">
        <v>128</v>
      </c>
      <c r="X194" s="118" t="s">
        <v>164</v>
      </c>
      <c r="Y194" s="118" t="s">
        <v>650</v>
      </c>
    </row>
    <row r="195" s="125" customFormat="1" ht="124" customHeight="1" spans="1:25">
      <c r="A195" s="157">
        <v>132</v>
      </c>
      <c r="B195" s="158" t="s">
        <v>720</v>
      </c>
      <c r="C195" s="158" t="s">
        <v>721</v>
      </c>
      <c r="D195" s="118" t="s">
        <v>606</v>
      </c>
      <c r="E195" s="118" t="s">
        <v>722</v>
      </c>
      <c r="F195" s="118">
        <v>1</v>
      </c>
      <c r="G195" s="158" t="s">
        <v>203</v>
      </c>
      <c r="H195" s="158" t="s">
        <v>400</v>
      </c>
      <c r="I195" s="118" t="s">
        <v>95</v>
      </c>
      <c r="J195" s="118" t="s">
        <v>86</v>
      </c>
      <c r="K195" s="118" t="s">
        <v>86</v>
      </c>
      <c r="L195" s="118">
        <v>135</v>
      </c>
      <c r="M195" s="118">
        <v>364</v>
      </c>
      <c r="N195" s="118">
        <v>572</v>
      </c>
      <c r="O195" s="118">
        <v>2641</v>
      </c>
      <c r="P195" s="115">
        <v>32</v>
      </c>
      <c r="Q195" s="115">
        <v>32</v>
      </c>
      <c r="R195" s="115">
        <v>32</v>
      </c>
      <c r="S195" s="159"/>
      <c r="T195" s="159"/>
      <c r="U195" s="159"/>
      <c r="V195" s="159"/>
      <c r="W195" s="158" t="s">
        <v>203</v>
      </c>
      <c r="X195" s="118" t="s">
        <v>164</v>
      </c>
      <c r="Y195" s="118" t="s">
        <v>650</v>
      </c>
    </row>
    <row r="196" s="125" customFormat="1" ht="133" customHeight="1" spans="1:25">
      <c r="A196" s="157">
        <v>133</v>
      </c>
      <c r="B196" s="118" t="s">
        <v>723</v>
      </c>
      <c r="C196" s="118" t="s">
        <v>724</v>
      </c>
      <c r="D196" s="118" t="s">
        <v>606</v>
      </c>
      <c r="E196" s="118" t="s">
        <v>725</v>
      </c>
      <c r="F196" s="118">
        <v>1</v>
      </c>
      <c r="G196" s="158" t="s">
        <v>100</v>
      </c>
      <c r="H196" s="158" t="s">
        <v>338</v>
      </c>
      <c r="I196" s="118" t="s">
        <v>86</v>
      </c>
      <c r="J196" s="118" t="s">
        <v>86</v>
      </c>
      <c r="K196" s="118" t="s">
        <v>86</v>
      </c>
      <c r="L196" s="118">
        <v>65</v>
      </c>
      <c r="M196" s="118">
        <v>255</v>
      </c>
      <c r="N196" s="118">
        <v>496</v>
      </c>
      <c r="O196" s="118">
        <v>2114</v>
      </c>
      <c r="P196" s="115">
        <v>56</v>
      </c>
      <c r="Q196" s="115">
        <v>56</v>
      </c>
      <c r="R196" s="115">
        <v>56</v>
      </c>
      <c r="S196" s="159"/>
      <c r="T196" s="159"/>
      <c r="U196" s="159"/>
      <c r="V196" s="159"/>
      <c r="W196" s="158" t="s">
        <v>100</v>
      </c>
      <c r="X196" s="118" t="s">
        <v>164</v>
      </c>
      <c r="Y196" s="118" t="s">
        <v>650</v>
      </c>
    </row>
    <row r="197" s="125" customFormat="1" ht="133" customHeight="1" spans="1:25">
      <c r="A197" s="157">
        <v>134</v>
      </c>
      <c r="B197" s="158" t="s">
        <v>726</v>
      </c>
      <c r="C197" s="158" t="s">
        <v>727</v>
      </c>
      <c r="D197" s="118" t="s">
        <v>606</v>
      </c>
      <c r="E197" s="162" t="s">
        <v>728</v>
      </c>
      <c r="F197" s="118">
        <v>1</v>
      </c>
      <c r="G197" s="158" t="s">
        <v>177</v>
      </c>
      <c r="H197" s="158" t="s">
        <v>439</v>
      </c>
      <c r="I197" s="118" t="s">
        <v>86</v>
      </c>
      <c r="J197" s="118" t="s">
        <v>86</v>
      </c>
      <c r="K197" s="118" t="s">
        <v>86</v>
      </c>
      <c r="L197" s="118">
        <v>72</v>
      </c>
      <c r="M197" s="118">
        <v>207</v>
      </c>
      <c r="N197" s="118">
        <v>423</v>
      </c>
      <c r="O197" s="118">
        <v>1774</v>
      </c>
      <c r="P197" s="115">
        <v>90</v>
      </c>
      <c r="Q197" s="115">
        <v>90</v>
      </c>
      <c r="R197" s="115">
        <v>90</v>
      </c>
      <c r="S197" s="159"/>
      <c r="T197" s="159"/>
      <c r="U197" s="159"/>
      <c r="V197" s="159"/>
      <c r="W197" s="158" t="s">
        <v>177</v>
      </c>
      <c r="X197" s="118" t="s">
        <v>164</v>
      </c>
      <c r="Y197" s="118" t="s">
        <v>650</v>
      </c>
    </row>
    <row r="198" s="125" customFormat="1" ht="135" customHeight="1" spans="1:25">
      <c r="A198" s="157">
        <v>135</v>
      </c>
      <c r="B198" s="118" t="s">
        <v>729</v>
      </c>
      <c r="C198" s="118" t="s">
        <v>730</v>
      </c>
      <c r="D198" s="118" t="s">
        <v>606</v>
      </c>
      <c r="E198" s="118" t="s">
        <v>731</v>
      </c>
      <c r="F198" s="118">
        <v>1</v>
      </c>
      <c r="G198" s="158" t="s">
        <v>364</v>
      </c>
      <c r="H198" s="158" t="s">
        <v>732</v>
      </c>
      <c r="I198" s="118" t="s">
        <v>86</v>
      </c>
      <c r="J198" s="118" t="s">
        <v>86</v>
      </c>
      <c r="K198" s="118" t="s">
        <v>86</v>
      </c>
      <c r="L198" s="118">
        <v>71</v>
      </c>
      <c r="M198" s="118">
        <v>262</v>
      </c>
      <c r="N198" s="118">
        <v>260</v>
      </c>
      <c r="O198" s="118">
        <v>916</v>
      </c>
      <c r="P198" s="115">
        <v>56</v>
      </c>
      <c r="Q198" s="115">
        <v>56</v>
      </c>
      <c r="R198" s="184"/>
      <c r="S198" s="184"/>
      <c r="T198" s="115">
        <v>56</v>
      </c>
      <c r="U198" s="159"/>
      <c r="V198" s="159"/>
      <c r="W198" s="158" t="s">
        <v>364</v>
      </c>
      <c r="X198" s="118" t="s">
        <v>164</v>
      </c>
      <c r="Y198" s="118" t="s">
        <v>650</v>
      </c>
    </row>
    <row r="199" s="125" customFormat="1" ht="125" customHeight="1" spans="1:25">
      <c r="A199" s="157">
        <v>136</v>
      </c>
      <c r="B199" s="118" t="s">
        <v>733</v>
      </c>
      <c r="C199" s="118" t="s">
        <v>734</v>
      </c>
      <c r="D199" s="118" t="s">
        <v>606</v>
      </c>
      <c r="E199" s="118" t="s">
        <v>735</v>
      </c>
      <c r="F199" s="118">
        <v>1</v>
      </c>
      <c r="G199" s="158" t="s">
        <v>100</v>
      </c>
      <c r="H199" s="158" t="s">
        <v>285</v>
      </c>
      <c r="I199" s="118" t="s">
        <v>95</v>
      </c>
      <c r="J199" s="118" t="s">
        <v>86</v>
      </c>
      <c r="K199" s="118" t="s">
        <v>86</v>
      </c>
      <c r="L199" s="118">
        <v>42</v>
      </c>
      <c r="M199" s="118">
        <v>164</v>
      </c>
      <c r="N199" s="118">
        <v>257</v>
      </c>
      <c r="O199" s="118">
        <v>1331</v>
      </c>
      <c r="P199" s="115">
        <v>56</v>
      </c>
      <c r="Q199" s="115">
        <v>56</v>
      </c>
      <c r="R199" s="184"/>
      <c r="S199" s="184"/>
      <c r="T199" s="109"/>
      <c r="U199" s="109">
        <v>56</v>
      </c>
      <c r="V199" s="159"/>
      <c r="W199" s="158" t="s">
        <v>100</v>
      </c>
      <c r="X199" s="118" t="s">
        <v>164</v>
      </c>
      <c r="Y199" s="118" t="s">
        <v>650</v>
      </c>
    </row>
    <row r="200" s="125" customFormat="1" ht="119" customHeight="1" spans="1:25">
      <c r="A200" s="157">
        <v>137</v>
      </c>
      <c r="B200" s="170" t="s">
        <v>736</v>
      </c>
      <c r="C200" s="170" t="s">
        <v>737</v>
      </c>
      <c r="D200" s="118" t="s">
        <v>606</v>
      </c>
      <c r="E200" s="118" t="s">
        <v>738</v>
      </c>
      <c r="F200" s="118">
        <v>1</v>
      </c>
      <c r="G200" s="158" t="s">
        <v>84</v>
      </c>
      <c r="H200" s="158" t="s">
        <v>244</v>
      </c>
      <c r="I200" s="118" t="s">
        <v>95</v>
      </c>
      <c r="J200" s="118" t="s">
        <v>86</v>
      </c>
      <c r="K200" s="118" t="s">
        <v>86</v>
      </c>
      <c r="L200" s="118">
        <v>37</v>
      </c>
      <c r="M200" s="118">
        <v>128</v>
      </c>
      <c r="N200" s="118">
        <v>763</v>
      </c>
      <c r="O200" s="118">
        <v>3067</v>
      </c>
      <c r="P200" s="115">
        <v>84</v>
      </c>
      <c r="Q200" s="115">
        <v>84</v>
      </c>
      <c r="R200" s="184"/>
      <c r="S200" s="184"/>
      <c r="T200" s="109"/>
      <c r="U200" s="109">
        <v>84</v>
      </c>
      <c r="V200" s="159"/>
      <c r="W200" s="158" t="s">
        <v>84</v>
      </c>
      <c r="X200" s="118" t="s">
        <v>164</v>
      </c>
      <c r="Y200" s="118" t="s">
        <v>650</v>
      </c>
    </row>
    <row r="201" s="125" customFormat="1" ht="122" customHeight="1" spans="1:25">
      <c r="A201" s="157">
        <v>138</v>
      </c>
      <c r="B201" s="118" t="s">
        <v>739</v>
      </c>
      <c r="C201" s="118" t="s">
        <v>740</v>
      </c>
      <c r="D201" s="118" t="s">
        <v>606</v>
      </c>
      <c r="E201" s="118" t="s">
        <v>741</v>
      </c>
      <c r="F201" s="118">
        <v>1</v>
      </c>
      <c r="G201" s="158" t="s">
        <v>264</v>
      </c>
      <c r="H201" s="158" t="s">
        <v>218</v>
      </c>
      <c r="I201" s="118" t="s">
        <v>86</v>
      </c>
      <c r="J201" s="118" t="s">
        <v>86</v>
      </c>
      <c r="K201" s="118" t="s">
        <v>86</v>
      </c>
      <c r="L201" s="118">
        <v>22</v>
      </c>
      <c r="M201" s="118">
        <v>58</v>
      </c>
      <c r="N201" s="118">
        <v>407</v>
      </c>
      <c r="O201" s="118">
        <v>1436</v>
      </c>
      <c r="P201" s="113">
        <v>42</v>
      </c>
      <c r="Q201" s="115">
        <v>42</v>
      </c>
      <c r="R201" s="184"/>
      <c r="S201" s="184"/>
      <c r="T201" s="109"/>
      <c r="U201" s="109">
        <v>42</v>
      </c>
      <c r="V201" s="159"/>
      <c r="W201" s="158" t="s">
        <v>264</v>
      </c>
      <c r="X201" s="118" t="s">
        <v>164</v>
      </c>
      <c r="Y201" s="118" t="s">
        <v>650</v>
      </c>
    </row>
    <row r="202" s="125" customFormat="1" ht="132" customHeight="1" spans="1:25">
      <c r="A202" s="157">
        <v>139</v>
      </c>
      <c r="B202" s="158" t="s">
        <v>742</v>
      </c>
      <c r="C202" s="158" t="s">
        <v>743</v>
      </c>
      <c r="D202" s="118" t="s">
        <v>606</v>
      </c>
      <c r="E202" s="118" t="s">
        <v>744</v>
      </c>
      <c r="F202" s="118">
        <v>1</v>
      </c>
      <c r="G202" s="158" t="s">
        <v>264</v>
      </c>
      <c r="H202" s="158" t="s">
        <v>745</v>
      </c>
      <c r="I202" s="118" t="s">
        <v>86</v>
      </c>
      <c r="J202" s="118" t="s">
        <v>86</v>
      </c>
      <c r="K202" s="118" t="s">
        <v>86</v>
      </c>
      <c r="L202" s="118">
        <v>17</v>
      </c>
      <c r="M202" s="118">
        <v>56</v>
      </c>
      <c r="N202" s="118">
        <v>310</v>
      </c>
      <c r="O202" s="118">
        <v>1218</v>
      </c>
      <c r="P202" s="115">
        <v>42</v>
      </c>
      <c r="Q202" s="115">
        <v>42</v>
      </c>
      <c r="R202" s="184"/>
      <c r="S202" s="184"/>
      <c r="T202" s="109"/>
      <c r="U202" s="109">
        <v>42</v>
      </c>
      <c r="V202" s="159"/>
      <c r="W202" s="158" t="s">
        <v>264</v>
      </c>
      <c r="X202" s="118" t="s">
        <v>164</v>
      </c>
      <c r="Y202" s="118" t="s">
        <v>650</v>
      </c>
    </row>
    <row r="203" s="125" customFormat="1" ht="120" spans="1:25">
      <c r="A203" s="157">
        <v>140</v>
      </c>
      <c r="B203" s="118" t="s">
        <v>746</v>
      </c>
      <c r="C203" s="118" t="s">
        <v>747</v>
      </c>
      <c r="D203" s="118" t="s">
        <v>606</v>
      </c>
      <c r="E203" s="118" t="s">
        <v>748</v>
      </c>
      <c r="F203" s="118">
        <v>1</v>
      </c>
      <c r="G203" s="158" t="s">
        <v>264</v>
      </c>
      <c r="H203" s="158" t="s">
        <v>749</v>
      </c>
      <c r="I203" s="118" t="s">
        <v>86</v>
      </c>
      <c r="J203" s="118" t="s">
        <v>86</v>
      </c>
      <c r="K203" s="118" t="s">
        <v>86</v>
      </c>
      <c r="L203" s="118">
        <v>29</v>
      </c>
      <c r="M203" s="118">
        <v>90</v>
      </c>
      <c r="N203" s="118">
        <v>251</v>
      </c>
      <c r="O203" s="118">
        <v>1394</v>
      </c>
      <c r="P203" s="115">
        <v>56</v>
      </c>
      <c r="Q203" s="115">
        <v>56</v>
      </c>
      <c r="R203" s="184"/>
      <c r="S203" s="184"/>
      <c r="T203" s="109"/>
      <c r="U203" s="109">
        <v>56</v>
      </c>
      <c r="V203" s="159"/>
      <c r="W203" s="158" t="s">
        <v>264</v>
      </c>
      <c r="X203" s="118" t="s">
        <v>164</v>
      </c>
      <c r="Y203" s="118" t="s">
        <v>650</v>
      </c>
    </row>
    <row r="204" s="125" customFormat="1" ht="96" spans="1:25">
      <c r="A204" s="157">
        <v>141</v>
      </c>
      <c r="B204" s="172" t="s">
        <v>750</v>
      </c>
      <c r="C204" s="172" t="s">
        <v>751</v>
      </c>
      <c r="D204" s="118" t="s">
        <v>606</v>
      </c>
      <c r="E204" s="162" t="s">
        <v>752</v>
      </c>
      <c r="F204" s="118">
        <v>1</v>
      </c>
      <c r="G204" s="158" t="s">
        <v>93</v>
      </c>
      <c r="H204" s="158" t="s">
        <v>94</v>
      </c>
      <c r="I204" s="118" t="s">
        <v>95</v>
      </c>
      <c r="J204" s="118" t="s">
        <v>86</v>
      </c>
      <c r="K204" s="118" t="s">
        <v>86</v>
      </c>
      <c r="L204" s="118">
        <v>94</v>
      </c>
      <c r="M204" s="118">
        <v>310</v>
      </c>
      <c r="N204" s="118">
        <v>721</v>
      </c>
      <c r="O204" s="118">
        <v>2715</v>
      </c>
      <c r="P204" s="159">
        <v>49</v>
      </c>
      <c r="Q204" s="159">
        <v>49</v>
      </c>
      <c r="R204" s="184"/>
      <c r="S204" s="184"/>
      <c r="T204" s="159">
        <v>49</v>
      </c>
      <c r="U204" s="159"/>
      <c r="V204" s="159"/>
      <c r="W204" s="158" t="s">
        <v>93</v>
      </c>
      <c r="X204" s="118" t="s">
        <v>164</v>
      </c>
      <c r="Y204" s="118" t="s">
        <v>650</v>
      </c>
    </row>
    <row r="205" s="125" customFormat="1" ht="96" spans="1:25">
      <c r="A205" s="157">
        <v>142</v>
      </c>
      <c r="B205" s="160" t="s">
        <v>753</v>
      </c>
      <c r="C205" s="118" t="s">
        <v>717</v>
      </c>
      <c r="D205" s="118" t="s">
        <v>606</v>
      </c>
      <c r="E205" s="162" t="s">
        <v>754</v>
      </c>
      <c r="F205" s="118">
        <v>1</v>
      </c>
      <c r="G205" s="158" t="s">
        <v>93</v>
      </c>
      <c r="H205" s="158" t="s">
        <v>755</v>
      </c>
      <c r="I205" s="118" t="s">
        <v>95</v>
      </c>
      <c r="J205" s="118" t="s">
        <v>86</v>
      </c>
      <c r="K205" s="118" t="s">
        <v>86</v>
      </c>
      <c r="L205" s="118">
        <v>421</v>
      </c>
      <c r="M205" s="118">
        <v>1767</v>
      </c>
      <c r="N205" s="118">
        <v>73</v>
      </c>
      <c r="O205" s="118">
        <v>261</v>
      </c>
      <c r="P205" s="115">
        <v>42</v>
      </c>
      <c r="Q205" s="115">
        <v>42</v>
      </c>
      <c r="R205" s="184"/>
      <c r="S205" s="184"/>
      <c r="T205" s="115">
        <v>42</v>
      </c>
      <c r="U205" s="159"/>
      <c r="V205" s="159"/>
      <c r="W205" s="158" t="s">
        <v>93</v>
      </c>
      <c r="X205" s="118" t="s">
        <v>164</v>
      </c>
      <c r="Y205" s="118" t="s">
        <v>650</v>
      </c>
    </row>
    <row r="206" s="125" customFormat="1" ht="108" spans="1:25">
      <c r="A206" s="157">
        <v>143</v>
      </c>
      <c r="B206" s="162" t="s">
        <v>756</v>
      </c>
      <c r="C206" s="160" t="s">
        <v>757</v>
      </c>
      <c r="D206" s="118" t="s">
        <v>606</v>
      </c>
      <c r="E206" s="118" t="s">
        <v>758</v>
      </c>
      <c r="F206" s="118">
        <v>1</v>
      </c>
      <c r="G206" s="158" t="s">
        <v>183</v>
      </c>
      <c r="H206" s="158" t="s">
        <v>184</v>
      </c>
      <c r="I206" s="118" t="s">
        <v>95</v>
      </c>
      <c r="J206" s="118" t="s">
        <v>86</v>
      </c>
      <c r="K206" s="118" t="s">
        <v>86</v>
      </c>
      <c r="L206" s="118">
        <v>58</v>
      </c>
      <c r="M206" s="118">
        <v>162</v>
      </c>
      <c r="N206" s="118">
        <v>421</v>
      </c>
      <c r="O206" s="118">
        <v>1719</v>
      </c>
      <c r="P206" s="115">
        <v>14</v>
      </c>
      <c r="Q206" s="115">
        <v>14</v>
      </c>
      <c r="R206" s="184"/>
      <c r="S206" s="184"/>
      <c r="T206" s="109"/>
      <c r="U206" s="109">
        <v>14</v>
      </c>
      <c r="V206" s="159"/>
      <c r="W206" s="158" t="s">
        <v>183</v>
      </c>
      <c r="X206" s="118" t="s">
        <v>164</v>
      </c>
      <c r="Y206" s="118" t="s">
        <v>650</v>
      </c>
    </row>
    <row r="207" s="125" customFormat="1" ht="108" spans="1:25">
      <c r="A207" s="157">
        <v>144</v>
      </c>
      <c r="B207" s="160" t="s">
        <v>759</v>
      </c>
      <c r="C207" s="162" t="s">
        <v>717</v>
      </c>
      <c r="D207" s="118" t="s">
        <v>606</v>
      </c>
      <c r="E207" s="118" t="s">
        <v>760</v>
      </c>
      <c r="F207" s="118">
        <v>1</v>
      </c>
      <c r="G207" s="158" t="s">
        <v>452</v>
      </c>
      <c r="H207" s="158" t="s">
        <v>761</v>
      </c>
      <c r="I207" s="118" t="s">
        <v>86</v>
      </c>
      <c r="J207" s="118" t="s">
        <v>86</v>
      </c>
      <c r="K207" s="118" t="s">
        <v>86</v>
      </c>
      <c r="L207" s="118">
        <v>69</v>
      </c>
      <c r="M207" s="118">
        <v>216</v>
      </c>
      <c r="N207" s="118">
        <v>346</v>
      </c>
      <c r="O207" s="118">
        <v>1329</v>
      </c>
      <c r="P207" s="115">
        <v>42</v>
      </c>
      <c r="Q207" s="115">
        <v>42</v>
      </c>
      <c r="R207" s="184"/>
      <c r="S207" s="184"/>
      <c r="T207" s="115">
        <v>42</v>
      </c>
      <c r="U207" s="159"/>
      <c r="V207" s="159"/>
      <c r="W207" s="158" t="s">
        <v>452</v>
      </c>
      <c r="X207" s="118" t="s">
        <v>164</v>
      </c>
      <c r="Y207" s="118" t="s">
        <v>650</v>
      </c>
    </row>
    <row r="208" s="125" customFormat="1" ht="129" customHeight="1" spans="1:25">
      <c r="A208" s="157">
        <v>145</v>
      </c>
      <c r="B208" s="158" t="s">
        <v>762</v>
      </c>
      <c r="C208" s="158" t="s">
        <v>763</v>
      </c>
      <c r="D208" s="118" t="s">
        <v>606</v>
      </c>
      <c r="E208" s="118" t="s">
        <v>764</v>
      </c>
      <c r="F208" s="118">
        <v>1</v>
      </c>
      <c r="G208" s="158" t="s">
        <v>355</v>
      </c>
      <c r="H208" s="158" t="s">
        <v>765</v>
      </c>
      <c r="I208" s="118" t="s">
        <v>95</v>
      </c>
      <c r="J208" s="118" t="s">
        <v>86</v>
      </c>
      <c r="K208" s="118" t="s">
        <v>86</v>
      </c>
      <c r="L208" s="118">
        <v>103</v>
      </c>
      <c r="M208" s="118">
        <v>372</v>
      </c>
      <c r="N208" s="118">
        <v>425</v>
      </c>
      <c r="O208" s="118">
        <v>1795</v>
      </c>
      <c r="P208" s="115">
        <v>56</v>
      </c>
      <c r="Q208" s="115">
        <v>56</v>
      </c>
      <c r="R208" s="184"/>
      <c r="S208" s="184"/>
      <c r="T208" s="109"/>
      <c r="U208" s="109">
        <v>56</v>
      </c>
      <c r="V208" s="159"/>
      <c r="W208" s="158" t="s">
        <v>355</v>
      </c>
      <c r="X208" s="118" t="s">
        <v>164</v>
      </c>
      <c r="Y208" s="118" t="s">
        <v>650</v>
      </c>
    </row>
    <row r="209" s="125" customFormat="1" ht="129" customHeight="1" spans="1:25">
      <c r="A209" s="157">
        <v>146</v>
      </c>
      <c r="B209" s="158" t="s">
        <v>766</v>
      </c>
      <c r="C209" s="158" t="s">
        <v>767</v>
      </c>
      <c r="D209" s="118" t="s">
        <v>606</v>
      </c>
      <c r="E209" s="118" t="s">
        <v>768</v>
      </c>
      <c r="F209" s="118">
        <v>1</v>
      </c>
      <c r="G209" s="158" t="s">
        <v>355</v>
      </c>
      <c r="H209" s="158" t="s">
        <v>769</v>
      </c>
      <c r="I209" s="118" t="s">
        <v>95</v>
      </c>
      <c r="J209" s="118" t="s">
        <v>86</v>
      </c>
      <c r="K209" s="118" t="s">
        <v>86</v>
      </c>
      <c r="L209" s="118">
        <v>113</v>
      </c>
      <c r="M209" s="118">
        <v>309</v>
      </c>
      <c r="N209" s="118">
        <v>496</v>
      </c>
      <c r="O209" s="118">
        <v>2021</v>
      </c>
      <c r="P209" s="115">
        <v>35</v>
      </c>
      <c r="Q209" s="115">
        <v>35</v>
      </c>
      <c r="R209" s="184"/>
      <c r="S209" s="184"/>
      <c r="T209" s="115">
        <v>35</v>
      </c>
      <c r="U209" s="159"/>
      <c r="V209" s="159"/>
      <c r="W209" s="158" t="s">
        <v>355</v>
      </c>
      <c r="X209" s="118" t="s">
        <v>164</v>
      </c>
      <c r="Y209" s="118" t="s">
        <v>650</v>
      </c>
    </row>
    <row r="210" s="125" customFormat="1" ht="129" customHeight="1" spans="1:25">
      <c r="A210" s="157">
        <v>147</v>
      </c>
      <c r="B210" s="161" t="s">
        <v>770</v>
      </c>
      <c r="C210" s="161" t="s">
        <v>771</v>
      </c>
      <c r="D210" s="118" t="s">
        <v>606</v>
      </c>
      <c r="E210" s="118" t="s">
        <v>772</v>
      </c>
      <c r="F210" s="118">
        <v>1</v>
      </c>
      <c r="G210" s="158" t="s">
        <v>106</v>
      </c>
      <c r="H210" s="158" t="s">
        <v>107</v>
      </c>
      <c r="I210" s="118" t="s">
        <v>86</v>
      </c>
      <c r="J210" s="118" t="s">
        <v>86</v>
      </c>
      <c r="K210" s="118" t="s">
        <v>86</v>
      </c>
      <c r="L210" s="118">
        <v>41</v>
      </c>
      <c r="M210" s="118">
        <v>132</v>
      </c>
      <c r="N210" s="118">
        <v>354</v>
      </c>
      <c r="O210" s="118">
        <v>1231</v>
      </c>
      <c r="P210" s="115">
        <v>70</v>
      </c>
      <c r="Q210" s="115">
        <v>70</v>
      </c>
      <c r="R210" s="184"/>
      <c r="S210" s="184"/>
      <c r="T210" s="115">
        <v>70</v>
      </c>
      <c r="U210" s="159"/>
      <c r="V210" s="159"/>
      <c r="W210" s="158" t="s">
        <v>106</v>
      </c>
      <c r="X210" s="118" t="s">
        <v>164</v>
      </c>
      <c r="Y210" s="118" t="s">
        <v>650</v>
      </c>
    </row>
    <row r="211" s="125" customFormat="1" ht="129" customHeight="1" spans="1:25">
      <c r="A211" s="157">
        <v>148</v>
      </c>
      <c r="B211" s="162" t="s">
        <v>773</v>
      </c>
      <c r="C211" s="160" t="s">
        <v>774</v>
      </c>
      <c r="D211" s="118" t="s">
        <v>606</v>
      </c>
      <c r="E211" s="118" t="s">
        <v>775</v>
      </c>
      <c r="F211" s="118">
        <v>1</v>
      </c>
      <c r="G211" s="158" t="s">
        <v>106</v>
      </c>
      <c r="H211" s="158" t="s">
        <v>147</v>
      </c>
      <c r="I211" s="118" t="s">
        <v>86</v>
      </c>
      <c r="J211" s="118" t="s">
        <v>86</v>
      </c>
      <c r="K211" s="118" t="s">
        <v>86</v>
      </c>
      <c r="L211" s="118">
        <v>40</v>
      </c>
      <c r="M211" s="118">
        <v>146</v>
      </c>
      <c r="N211" s="118">
        <v>280</v>
      </c>
      <c r="O211" s="118">
        <v>948</v>
      </c>
      <c r="P211" s="113">
        <v>20</v>
      </c>
      <c r="Q211" s="115">
        <v>20</v>
      </c>
      <c r="R211" s="184"/>
      <c r="S211" s="184"/>
      <c r="T211" s="115"/>
      <c r="U211" s="172">
        <v>20</v>
      </c>
      <c r="V211" s="159"/>
      <c r="W211" s="158" t="s">
        <v>106</v>
      </c>
      <c r="X211" s="118" t="s">
        <v>164</v>
      </c>
      <c r="Y211" s="118" t="s">
        <v>650</v>
      </c>
    </row>
    <row r="212" s="125" customFormat="1" ht="120" spans="1:25">
      <c r="A212" s="157">
        <v>149</v>
      </c>
      <c r="B212" s="118" t="s">
        <v>776</v>
      </c>
      <c r="C212" s="118" t="s">
        <v>777</v>
      </c>
      <c r="D212" s="118" t="s">
        <v>606</v>
      </c>
      <c r="E212" s="118" t="s">
        <v>778</v>
      </c>
      <c r="F212" s="118">
        <v>1</v>
      </c>
      <c r="G212" s="158" t="s">
        <v>106</v>
      </c>
      <c r="H212" s="158" t="s">
        <v>232</v>
      </c>
      <c r="I212" s="118" t="s">
        <v>86</v>
      </c>
      <c r="J212" s="118" t="s">
        <v>86</v>
      </c>
      <c r="K212" s="118" t="s">
        <v>86</v>
      </c>
      <c r="L212" s="118">
        <v>68</v>
      </c>
      <c r="M212" s="118">
        <v>185</v>
      </c>
      <c r="N212" s="118">
        <v>443</v>
      </c>
      <c r="O212" s="118">
        <v>1443</v>
      </c>
      <c r="P212" s="115">
        <v>56</v>
      </c>
      <c r="Q212" s="115">
        <v>56</v>
      </c>
      <c r="R212" s="184"/>
      <c r="S212" s="184"/>
      <c r="T212" s="115">
        <v>56</v>
      </c>
      <c r="U212" s="159"/>
      <c r="V212" s="159"/>
      <c r="W212" s="158" t="s">
        <v>106</v>
      </c>
      <c r="X212" s="118" t="s">
        <v>164</v>
      </c>
      <c r="Y212" s="118" t="s">
        <v>650</v>
      </c>
    </row>
    <row r="213" s="125" customFormat="1" ht="118" customHeight="1" spans="1:25">
      <c r="A213" s="157">
        <v>150</v>
      </c>
      <c r="B213" s="158" t="s">
        <v>779</v>
      </c>
      <c r="C213" s="158" t="s">
        <v>771</v>
      </c>
      <c r="D213" s="118" t="s">
        <v>606</v>
      </c>
      <c r="E213" s="118" t="s">
        <v>780</v>
      </c>
      <c r="F213" s="118">
        <v>1</v>
      </c>
      <c r="G213" s="158" t="s">
        <v>122</v>
      </c>
      <c r="H213" s="158" t="s">
        <v>223</v>
      </c>
      <c r="I213" s="118" t="s">
        <v>95</v>
      </c>
      <c r="J213" s="118" t="s">
        <v>86</v>
      </c>
      <c r="K213" s="118" t="s">
        <v>86</v>
      </c>
      <c r="L213" s="118">
        <v>246</v>
      </c>
      <c r="M213" s="118">
        <v>855</v>
      </c>
      <c r="N213" s="118">
        <v>784</v>
      </c>
      <c r="O213" s="118">
        <v>2813</v>
      </c>
      <c r="P213" s="115">
        <v>70</v>
      </c>
      <c r="Q213" s="115">
        <v>70</v>
      </c>
      <c r="R213" s="184"/>
      <c r="S213" s="184"/>
      <c r="T213" s="115">
        <v>70</v>
      </c>
      <c r="U213" s="159"/>
      <c r="V213" s="159"/>
      <c r="W213" s="158" t="s">
        <v>122</v>
      </c>
      <c r="X213" s="118" t="s">
        <v>164</v>
      </c>
      <c r="Y213" s="118" t="s">
        <v>650</v>
      </c>
    </row>
    <row r="214" s="125" customFormat="1" ht="136" customHeight="1" spans="1:25">
      <c r="A214" s="157">
        <v>151</v>
      </c>
      <c r="B214" s="158" t="s">
        <v>781</v>
      </c>
      <c r="C214" s="158" t="s">
        <v>782</v>
      </c>
      <c r="D214" s="118" t="s">
        <v>606</v>
      </c>
      <c r="E214" s="118" t="s">
        <v>783</v>
      </c>
      <c r="F214" s="118">
        <v>1</v>
      </c>
      <c r="G214" s="158" t="s">
        <v>630</v>
      </c>
      <c r="H214" s="158" t="s">
        <v>784</v>
      </c>
      <c r="I214" s="118" t="s">
        <v>95</v>
      </c>
      <c r="J214" s="118" t="s">
        <v>86</v>
      </c>
      <c r="K214" s="118" t="s">
        <v>86</v>
      </c>
      <c r="L214" s="118">
        <v>49</v>
      </c>
      <c r="M214" s="118">
        <v>166</v>
      </c>
      <c r="N214" s="118">
        <v>347</v>
      </c>
      <c r="O214" s="118">
        <v>1238</v>
      </c>
      <c r="P214" s="113">
        <v>16</v>
      </c>
      <c r="Q214" s="115">
        <v>16</v>
      </c>
      <c r="R214" s="184"/>
      <c r="S214" s="184"/>
      <c r="T214" s="115">
        <v>16</v>
      </c>
      <c r="U214" s="159"/>
      <c r="V214" s="159"/>
      <c r="W214" s="158" t="s">
        <v>630</v>
      </c>
      <c r="X214" s="118" t="s">
        <v>164</v>
      </c>
      <c r="Y214" s="118" t="s">
        <v>650</v>
      </c>
    </row>
    <row r="215" s="125" customFormat="1" ht="84" customHeight="1" spans="1:25">
      <c r="A215" s="157">
        <v>152</v>
      </c>
      <c r="B215" s="118" t="s">
        <v>785</v>
      </c>
      <c r="C215" s="118" t="s">
        <v>786</v>
      </c>
      <c r="D215" s="118" t="s">
        <v>606</v>
      </c>
      <c r="E215" s="118" t="s">
        <v>787</v>
      </c>
      <c r="F215" s="118">
        <v>1</v>
      </c>
      <c r="G215" s="160" t="s">
        <v>111</v>
      </c>
      <c r="H215" s="160" t="s">
        <v>112</v>
      </c>
      <c r="I215" s="158" t="s">
        <v>86</v>
      </c>
      <c r="J215" s="118" t="s">
        <v>86</v>
      </c>
      <c r="K215" s="118" t="s">
        <v>86</v>
      </c>
      <c r="L215" s="118">
        <v>44</v>
      </c>
      <c r="M215" s="118">
        <v>144</v>
      </c>
      <c r="N215" s="118">
        <v>569</v>
      </c>
      <c r="O215" s="118">
        <v>2127</v>
      </c>
      <c r="P215" s="109">
        <v>96</v>
      </c>
      <c r="Q215" s="159">
        <v>96</v>
      </c>
      <c r="R215" s="184"/>
      <c r="S215" s="184"/>
      <c r="T215" s="159">
        <v>96</v>
      </c>
      <c r="U215" s="159"/>
      <c r="V215" s="159"/>
      <c r="W215" s="160" t="s">
        <v>111</v>
      </c>
      <c r="X215" s="118" t="s">
        <v>164</v>
      </c>
      <c r="Y215" s="118" t="s">
        <v>650</v>
      </c>
    </row>
    <row r="216" s="125" customFormat="1" ht="79" customHeight="1" spans="1:25">
      <c r="A216" s="157">
        <v>153</v>
      </c>
      <c r="B216" s="158" t="s">
        <v>788</v>
      </c>
      <c r="C216" s="195" t="s">
        <v>789</v>
      </c>
      <c r="D216" s="118" t="s">
        <v>606</v>
      </c>
      <c r="E216" s="171" t="s">
        <v>790</v>
      </c>
      <c r="F216" s="118">
        <v>1</v>
      </c>
      <c r="G216" s="160" t="s">
        <v>111</v>
      </c>
      <c r="H216" s="160" t="s">
        <v>308</v>
      </c>
      <c r="I216" s="158" t="s">
        <v>95</v>
      </c>
      <c r="J216" s="118" t="s">
        <v>86</v>
      </c>
      <c r="K216" s="118" t="s">
        <v>86</v>
      </c>
      <c r="L216" s="118">
        <v>61</v>
      </c>
      <c r="M216" s="118">
        <v>214</v>
      </c>
      <c r="N216" s="118">
        <v>311</v>
      </c>
      <c r="O216" s="118">
        <v>1335</v>
      </c>
      <c r="P216" s="110">
        <v>10</v>
      </c>
      <c r="Q216" s="177">
        <v>10</v>
      </c>
      <c r="R216" s="184"/>
      <c r="S216" s="184"/>
      <c r="T216" s="177">
        <v>10</v>
      </c>
      <c r="U216" s="159"/>
      <c r="V216" s="159"/>
      <c r="W216" s="160" t="s">
        <v>111</v>
      </c>
      <c r="X216" s="118" t="s">
        <v>164</v>
      </c>
      <c r="Y216" s="118" t="s">
        <v>650</v>
      </c>
    </row>
    <row r="217" s="125" customFormat="1" ht="84" spans="1:25">
      <c r="A217" s="157">
        <v>154</v>
      </c>
      <c r="B217" s="158" t="s">
        <v>791</v>
      </c>
      <c r="C217" s="158" t="s">
        <v>792</v>
      </c>
      <c r="D217" s="118" t="s">
        <v>606</v>
      </c>
      <c r="E217" s="118" t="s">
        <v>793</v>
      </c>
      <c r="F217" s="118">
        <v>1</v>
      </c>
      <c r="G217" s="160" t="s">
        <v>355</v>
      </c>
      <c r="H217" s="160" t="s">
        <v>769</v>
      </c>
      <c r="I217" s="158" t="s">
        <v>95</v>
      </c>
      <c r="J217" s="118" t="s">
        <v>86</v>
      </c>
      <c r="K217" s="118" t="s">
        <v>86</v>
      </c>
      <c r="L217" s="118">
        <v>113</v>
      </c>
      <c r="M217" s="118">
        <v>309</v>
      </c>
      <c r="N217" s="118">
        <v>496</v>
      </c>
      <c r="O217" s="118">
        <v>2021</v>
      </c>
      <c r="P217" s="113">
        <v>4</v>
      </c>
      <c r="Q217" s="115">
        <v>4</v>
      </c>
      <c r="R217" s="184"/>
      <c r="S217" s="184"/>
      <c r="T217" s="115">
        <v>4</v>
      </c>
      <c r="U217" s="159"/>
      <c r="V217" s="159"/>
      <c r="W217" s="160" t="s">
        <v>355</v>
      </c>
      <c r="X217" s="118" t="s">
        <v>164</v>
      </c>
      <c r="Y217" s="118" t="s">
        <v>650</v>
      </c>
    </row>
    <row r="218" s="125" customFormat="1" ht="108" spans="1:25">
      <c r="A218" s="157">
        <v>155</v>
      </c>
      <c r="B218" s="118" t="s">
        <v>794</v>
      </c>
      <c r="C218" s="118" t="s">
        <v>795</v>
      </c>
      <c r="D218" s="118" t="s">
        <v>606</v>
      </c>
      <c r="E218" s="118" t="s">
        <v>796</v>
      </c>
      <c r="F218" s="118">
        <v>1</v>
      </c>
      <c r="G218" s="158" t="s">
        <v>630</v>
      </c>
      <c r="H218" s="158" t="s">
        <v>631</v>
      </c>
      <c r="I218" s="158" t="s">
        <v>86</v>
      </c>
      <c r="J218" s="118" t="s">
        <v>86</v>
      </c>
      <c r="K218" s="118" t="s">
        <v>86</v>
      </c>
      <c r="L218" s="118">
        <v>34</v>
      </c>
      <c r="M218" s="118">
        <v>87</v>
      </c>
      <c r="N218" s="118">
        <v>398</v>
      </c>
      <c r="O218" s="118">
        <v>1285</v>
      </c>
      <c r="P218" s="115">
        <v>35</v>
      </c>
      <c r="Q218" s="115">
        <v>35</v>
      </c>
      <c r="R218" s="184"/>
      <c r="S218" s="184"/>
      <c r="T218" s="115">
        <v>35</v>
      </c>
      <c r="U218" s="159"/>
      <c r="V218" s="159"/>
      <c r="W218" s="158" t="s">
        <v>630</v>
      </c>
      <c r="X218" s="118" t="s">
        <v>164</v>
      </c>
      <c r="Y218" s="118" t="s">
        <v>650</v>
      </c>
    </row>
    <row r="219" s="125" customFormat="1" ht="108" spans="1:25">
      <c r="A219" s="157">
        <v>156</v>
      </c>
      <c r="B219" s="195" t="s">
        <v>797</v>
      </c>
      <c r="C219" s="195" t="s">
        <v>798</v>
      </c>
      <c r="D219" s="118" t="s">
        <v>606</v>
      </c>
      <c r="E219" s="118" t="s">
        <v>799</v>
      </c>
      <c r="F219" s="118">
        <v>1</v>
      </c>
      <c r="G219" s="158" t="s">
        <v>111</v>
      </c>
      <c r="H219" s="158" t="s">
        <v>256</v>
      </c>
      <c r="I219" s="158" t="s">
        <v>86</v>
      </c>
      <c r="J219" s="118" t="s">
        <v>86</v>
      </c>
      <c r="K219" s="118" t="s">
        <v>86</v>
      </c>
      <c r="L219" s="118">
        <v>69</v>
      </c>
      <c r="M219" s="118">
        <v>216</v>
      </c>
      <c r="N219" s="118">
        <v>346</v>
      </c>
      <c r="O219" s="118">
        <v>1329</v>
      </c>
      <c r="P219" s="115">
        <v>28</v>
      </c>
      <c r="Q219" s="115">
        <v>28</v>
      </c>
      <c r="R219" s="184"/>
      <c r="S219" s="184"/>
      <c r="T219" s="115">
        <v>28</v>
      </c>
      <c r="U219" s="159"/>
      <c r="V219" s="159"/>
      <c r="W219" s="158" t="s">
        <v>111</v>
      </c>
      <c r="X219" s="118" t="s">
        <v>164</v>
      </c>
      <c r="Y219" s="118" t="s">
        <v>650</v>
      </c>
    </row>
    <row r="220" s="125" customFormat="1" ht="120" spans="1:25">
      <c r="A220" s="157">
        <v>157</v>
      </c>
      <c r="B220" s="118" t="s">
        <v>800</v>
      </c>
      <c r="C220" s="118" t="s">
        <v>801</v>
      </c>
      <c r="D220" s="118" t="s">
        <v>606</v>
      </c>
      <c r="E220" s="118" t="s">
        <v>802</v>
      </c>
      <c r="F220" s="118">
        <v>1</v>
      </c>
      <c r="G220" s="158" t="s">
        <v>106</v>
      </c>
      <c r="H220" s="158" t="s">
        <v>227</v>
      </c>
      <c r="I220" s="158" t="s">
        <v>86</v>
      </c>
      <c r="J220" s="118" t="s">
        <v>86</v>
      </c>
      <c r="K220" s="118" t="s">
        <v>86</v>
      </c>
      <c r="L220" s="118">
        <v>52</v>
      </c>
      <c r="M220" s="118">
        <v>164</v>
      </c>
      <c r="N220" s="118">
        <v>463</v>
      </c>
      <c r="O220" s="118">
        <v>1750</v>
      </c>
      <c r="P220" s="115">
        <v>35</v>
      </c>
      <c r="Q220" s="115">
        <v>35</v>
      </c>
      <c r="R220" s="184"/>
      <c r="S220" s="184"/>
      <c r="T220" s="115">
        <v>35</v>
      </c>
      <c r="U220" s="159"/>
      <c r="V220" s="159"/>
      <c r="W220" s="158" t="s">
        <v>106</v>
      </c>
      <c r="X220" s="118" t="s">
        <v>164</v>
      </c>
      <c r="Y220" s="118" t="s">
        <v>650</v>
      </c>
    </row>
    <row r="221" s="125" customFormat="1" ht="120" spans="1:25">
      <c r="A221" s="157">
        <v>158</v>
      </c>
      <c r="B221" s="158" t="s">
        <v>803</v>
      </c>
      <c r="C221" s="158" t="s">
        <v>804</v>
      </c>
      <c r="D221" s="118" t="s">
        <v>606</v>
      </c>
      <c r="E221" s="118" t="s">
        <v>805</v>
      </c>
      <c r="F221" s="118">
        <v>1</v>
      </c>
      <c r="G221" s="158" t="s">
        <v>128</v>
      </c>
      <c r="H221" s="158" t="s">
        <v>129</v>
      </c>
      <c r="I221" s="158" t="s">
        <v>86</v>
      </c>
      <c r="J221" s="118" t="s">
        <v>86</v>
      </c>
      <c r="K221" s="118" t="s">
        <v>86</v>
      </c>
      <c r="L221" s="118">
        <v>66</v>
      </c>
      <c r="M221" s="118">
        <v>223</v>
      </c>
      <c r="N221" s="118">
        <v>576</v>
      </c>
      <c r="O221" s="118">
        <v>2103</v>
      </c>
      <c r="P221" s="115">
        <v>35</v>
      </c>
      <c r="Q221" s="115">
        <v>35</v>
      </c>
      <c r="R221" s="184"/>
      <c r="S221" s="184"/>
      <c r="T221" s="115">
        <v>35</v>
      </c>
      <c r="U221" s="159"/>
      <c r="V221" s="159"/>
      <c r="W221" s="158" t="s">
        <v>128</v>
      </c>
      <c r="X221" s="118" t="s">
        <v>164</v>
      </c>
      <c r="Y221" s="118" t="s">
        <v>650</v>
      </c>
    </row>
    <row r="222" s="125" customFormat="1" ht="108" spans="1:25">
      <c r="A222" s="157">
        <v>159</v>
      </c>
      <c r="B222" s="158" t="s">
        <v>806</v>
      </c>
      <c r="C222" s="158" t="s">
        <v>807</v>
      </c>
      <c r="D222" s="118" t="s">
        <v>606</v>
      </c>
      <c r="E222" s="118" t="s">
        <v>682</v>
      </c>
      <c r="F222" s="118">
        <v>1</v>
      </c>
      <c r="G222" s="158" t="s">
        <v>93</v>
      </c>
      <c r="H222" s="158" t="s">
        <v>596</v>
      </c>
      <c r="I222" s="158" t="s">
        <v>86</v>
      </c>
      <c r="J222" s="118" t="s">
        <v>86</v>
      </c>
      <c r="K222" s="118" t="s">
        <v>86</v>
      </c>
      <c r="L222" s="118">
        <v>57</v>
      </c>
      <c r="M222" s="118">
        <v>199</v>
      </c>
      <c r="N222" s="118">
        <v>520</v>
      </c>
      <c r="O222" s="118">
        <v>1940</v>
      </c>
      <c r="P222" s="115">
        <v>38</v>
      </c>
      <c r="Q222" s="115">
        <v>38</v>
      </c>
      <c r="R222" s="184"/>
      <c r="S222" s="184"/>
      <c r="T222" s="115">
        <v>38</v>
      </c>
      <c r="U222" s="159"/>
      <c r="V222" s="159"/>
      <c r="W222" s="158" t="s">
        <v>93</v>
      </c>
      <c r="X222" s="118" t="s">
        <v>164</v>
      </c>
      <c r="Y222" s="118" t="s">
        <v>650</v>
      </c>
    </row>
    <row r="223" s="125" customFormat="1" ht="108" spans="1:25">
      <c r="A223" s="157">
        <v>160</v>
      </c>
      <c r="B223" s="158" t="s">
        <v>808</v>
      </c>
      <c r="C223" s="158" t="s">
        <v>809</v>
      </c>
      <c r="D223" s="118" t="s">
        <v>606</v>
      </c>
      <c r="E223" s="118" t="s">
        <v>810</v>
      </c>
      <c r="F223" s="118">
        <v>1</v>
      </c>
      <c r="G223" s="158" t="s">
        <v>172</v>
      </c>
      <c r="H223" s="158" t="s">
        <v>811</v>
      </c>
      <c r="I223" s="158" t="s">
        <v>86</v>
      </c>
      <c r="J223" s="118" t="s">
        <v>86</v>
      </c>
      <c r="K223" s="118" t="s">
        <v>86</v>
      </c>
      <c r="L223" s="118">
        <v>36</v>
      </c>
      <c r="M223" s="118">
        <v>149</v>
      </c>
      <c r="N223" s="118">
        <v>284</v>
      </c>
      <c r="O223" s="118">
        <v>1232</v>
      </c>
      <c r="P223" s="115">
        <v>42</v>
      </c>
      <c r="Q223" s="115">
        <v>42</v>
      </c>
      <c r="R223" s="184"/>
      <c r="S223" s="184"/>
      <c r="T223" s="115">
        <v>42</v>
      </c>
      <c r="U223" s="159"/>
      <c r="V223" s="159"/>
      <c r="W223" s="158" t="s">
        <v>172</v>
      </c>
      <c r="X223" s="118" t="s">
        <v>164</v>
      </c>
      <c r="Y223" s="118" t="s">
        <v>650</v>
      </c>
    </row>
    <row r="224" s="125" customFormat="1" ht="108" spans="1:25">
      <c r="A224" s="157">
        <v>161</v>
      </c>
      <c r="B224" s="158" t="s">
        <v>812</v>
      </c>
      <c r="C224" s="158" t="s">
        <v>813</v>
      </c>
      <c r="D224" s="118" t="s">
        <v>606</v>
      </c>
      <c r="E224" s="118" t="s">
        <v>814</v>
      </c>
      <c r="F224" s="118">
        <v>1</v>
      </c>
      <c r="G224" s="158" t="s">
        <v>172</v>
      </c>
      <c r="H224" s="158" t="s">
        <v>815</v>
      </c>
      <c r="I224" s="158" t="s">
        <v>86</v>
      </c>
      <c r="J224" s="118" t="s">
        <v>86</v>
      </c>
      <c r="K224" s="118" t="s">
        <v>86</v>
      </c>
      <c r="L224" s="118">
        <v>81</v>
      </c>
      <c r="M224" s="118">
        <v>375</v>
      </c>
      <c r="N224" s="118">
        <v>466</v>
      </c>
      <c r="O224" s="118">
        <v>1991</v>
      </c>
      <c r="P224" s="115">
        <v>42</v>
      </c>
      <c r="Q224" s="115">
        <v>42</v>
      </c>
      <c r="R224" s="184"/>
      <c r="S224" s="115">
        <v>42</v>
      </c>
      <c r="T224" s="115"/>
      <c r="U224" s="159"/>
      <c r="V224" s="159"/>
      <c r="W224" s="158" t="s">
        <v>172</v>
      </c>
      <c r="X224" s="118" t="s">
        <v>164</v>
      </c>
      <c r="Y224" s="118" t="s">
        <v>650</v>
      </c>
    </row>
    <row r="225" s="125" customFormat="1" ht="96" spans="1:25">
      <c r="A225" s="157">
        <v>162</v>
      </c>
      <c r="B225" s="158" t="s">
        <v>816</v>
      </c>
      <c r="C225" s="158" t="s">
        <v>817</v>
      </c>
      <c r="D225" s="118" t="s">
        <v>606</v>
      </c>
      <c r="E225" s="118" t="s">
        <v>818</v>
      </c>
      <c r="F225" s="118">
        <v>1</v>
      </c>
      <c r="G225" s="158" t="s">
        <v>183</v>
      </c>
      <c r="H225" s="158" t="s">
        <v>819</v>
      </c>
      <c r="I225" s="158" t="s">
        <v>86</v>
      </c>
      <c r="J225" s="118" t="s">
        <v>86</v>
      </c>
      <c r="K225" s="118" t="s">
        <v>86</v>
      </c>
      <c r="L225" s="118">
        <v>72</v>
      </c>
      <c r="M225" s="118">
        <v>259</v>
      </c>
      <c r="N225" s="118">
        <v>297</v>
      </c>
      <c r="O225" s="118">
        <v>1127</v>
      </c>
      <c r="P225" s="115">
        <v>28</v>
      </c>
      <c r="Q225" s="115">
        <v>28</v>
      </c>
      <c r="R225" s="184"/>
      <c r="S225" s="184"/>
      <c r="T225" s="115">
        <v>28</v>
      </c>
      <c r="U225" s="159"/>
      <c r="V225" s="159"/>
      <c r="W225" s="158" t="s">
        <v>183</v>
      </c>
      <c r="X225" s="118" t="s">
        <v>164</v>
      </c>
      <c r="Y225" s="118" t="s">
        <v>650</v>
      </c>
    </row>
    <row r="226" s="125" customFormat="1" ht="108" spans="1:25">
      <c r="A226" s="157">
        <v>163</v>
      </c>
      <c r="B226" s="158" t="s">
        <v>820</v>
      </c>
      <c r="C226" s="118" t="s">
        <v>821</v>
      </c>
      <c r="D226" s="118" t="s">
        <v>606</v>
      </c>
      <c r="E226" s="118" t="s">
        <v>822</v>
      </c>
      <c r="F226" s="118">
        <v>1</v>
      </c>
      <c r="G226" s="158" t="s">
        <v>301</v>
      </c>
      <c r="H226" s="158" t="s">
        <v>823</v>
      </c>
      <c r="I226" s="158" t="s">
        <v>86</v>
      </c>
      <c r="J226" s="118" t="s">
        <v>86</v>
      </c>
      <c r="K226" s="118" t="s">
        <v>86</v>
      </c>
      <c r="L226" s="118">
        <v>13</v>
      </c>
      <c r="M226" s="118">
        <v>45</v>
      </c>
      <c r="N226" s="118">
        <v>97</v>
      </c>
      <c r="O226" s="118">
        <v>285</v>
      </c>
      <c r="P226" s="115">
        <v>14</v>
      </c>
      <c r="Q226" s="115">
        <v>14</v>
      </c>
      <c r="R226" s="184"/>
      <c r="S226" s="184"/>
      <c r="T226" s="115">
        <v>14</v>
      </c>
      <c r="U226" s="159"/>
      <c r="V226" s="159"/>
      <c r="W226" s="158" t="s">
        <v>301</v>
      </c>
      <c r="X226" s="118" t="s">
        <v>164</v>
      </c>
      <c r="Y226" s="118" t="s">
        <v>650</v>
      </c>
    </row>
    <row r="227" s="125" customFormat="1" ht="108" spans="1:25">
      <c r="A227" s="157">
        <v>164</v>
      </c>
      <c r="B227" s="158" t="s">
        <v>824</v>
      </c>
      <c r="C227" s="158" t="s">
        <v>825</v>
      </c>
      <c r="D227" s="118" t="s">
        <v>606</v>
      </c>
      <c r="E227" s="118" t="s">
        <v>826</v>
      </c>
      <c r="F227" s="118">
        <v>1</v>
      </c>
      <c r="G227" s="158" t="s">
        <v>706</v>
      </c>
      <c r="H227" s="158" t="s">
        <v>827</v>
      </c>
      <c r="I227" s="158" t="s">
        <v>95</v>
      </c>
      <c r="J227" s="118" t="s">
        <v>86</v>
      </c>
      <c r="K227" s="118" t="s">
        <v>86</v>
      </c>
      <c r="L227" s="118">
        <v>65</v>
      </c>
      <c r="M227" s="118">
        <v>219</v>
      </c>
      <c r="N227" s="118">
        <v>423</v>
      </c>
      <c r="O227" s="118">
        <v>1581</v>
      </c>
      <c r="P227" s="115">
        <v>14</v>
      </c>
      <c r="Q227" s="115">
        <v>14</v>
      </c>
      <c r="R227" s="115">
        <v>14</v>
      </c>
      <c r="S227" s="184"/>
      <c r="T227" s="184"/>
      <c r="U227" s="159"/>
      <c r="V227" s="159"/>
      <c r="W227" s="158" t="s">
        <v>706</v>
      </c>
      <c r="X227" s="118" t="s">
        <v>164</v>
      </c>
      <c r="Y227" s="118" t="s">
        <v>650</v>
      </c>
    </row>
    <row r="228" s="125" customFormat="1" ht="120" spans="1:25">
      <c r="A228" s="157">
        <v>165</v>
      </c>
      <c r="B228" s="118" t="s">
        <v>828</v>
      </c>
      <c r="C228" s="118" t="s">
        <v>829</v>
      </c>
      <c r="D228" s="118" t="s">
        <v>132</v>
      </c>
      <c r="E228" s="118" t="s">
        <v>830</v>
      </c>
      <c r="F228" s="118">
        <v>1</v>
      </c>
      <c r="G228" s="118" t="s">
        <v>217</v>
      </c>
      <c r="H228" s="118" t="s">
        <v>831</v>
      </c>
      <c r="I228" s="118" t="s">
        <v>95</v>
      </c>
      <c r="J228" s="118" t="s">
        <v>86</v>
      </c>
      <c r="K228" s="118" t="s">
        <v>86</v>
      </c>
      <c r="L228" s="118">
        <v>18</v>
      </c>
      <c r="M228" s="118">
        <v>54</v>
      </c>
      <c r="N228" s="118">
        <v>210</v>
      </c>
      <c r="O228" s="118">
        <v>633</v>
      </c>
      <c r="P228" s="113">
        <v>20</v>
      </c>
      <c r="Q228" s="115">
        <v>20</v>
      </c>
      <c r="R228" s="159"/>
      <c r="S228" s="159"/>
      <c r="T228" s="159"/>
      <c r="U228" s="172">
        <v>20</v>
      </c>
      <c r="V228" s="159"/>
      <c r="W228" s="118" t="s">
        <v>211</v>
      </c>
      <c r="X228" s="118" t="s">
        <v>560</v>
      </c>
      <c r="Y228" s="118" t="s">
        <v>695</v>
      </c>
    </row>
    <row r="229" s="126" customFormat="1" ht="36" spans="1:25">
      <c r="A229" s="167" t="s">
        <v>832</v>
      </c>
      <c r="B229" s="155"/>
      <c r="C229" s="155"/>
      <c r="D229" s="155"/>
      <c r="E229" s="155"/>
      <c r="F229" s="155">
        <v>42</v>
      </c>
      <c r="G229" s="155"/>
      <c r="H229" s="155"/>
      <c r="I229" s="155"/>
      <c r="J229" s="155"/>
      <c r="K229" s="155"/>
      <c r="L229" s="155"/>
      <c r="M229" s="155"/>
      <c r="N229" s="155"/>
      <c r="O229" s="155"/>
      <c r="P229" s="198">
        <f>SUM(P230:P271)</f>
        <v>1668</v>
      </c>
      <c r="Q229" s="198">
        <f t="shared" ref="Q229:V229" si="31">SUM(Q230:Q271)</f>
        <v>1413</v>
      </c>
      <c r="R229" s="155">
        <f t="shared" si="31"/>
        <v>20</v>
      </c>
      <c r="S229" s="155">
        <f t="shared" si="31"/>
        <v>204</v>
      </c>
      <c r="T229" s="155">
        <f t="shared" si="31"/>
        <v>1189</v>
      </c>
      <c r="U229" s="155">
        <f t="shared" si="31"/>
        <v>0</v>
      </c>
      <c r="V229" s="155">
        <f t="shared" si="31"/>
        <v>255</v>
      </c>
      <c r="W229" s="155"/>
      <c r="X229" s="155"/>
      <c r="Y229" s="155"/>
    </row>
    <row r="230" s="125" customFormat="1" ht="60" spans="1:25">
      <c r="A230" s="157">
        <v>166</v>
      </c>
      <c r="B230" s="118" t="s">
        <v>833</v>
      </c>
      <c r="C230" s="118" t="s">
        <v>834</v>
      </c>
      <c r="D230" s="118" t="s">
        <v>132</v>
      </c>
      <c r="E230" s="118" t="s">
        <v>835</v>
      </c>
      <c r="F230" s="118">
        <v>1</v>
      </c>
      <c r="G230" s="118" t="s">
        <v>452</v>
      </c>
      <c r="H230" s="118" t="s">
        <v>836</v>
      </c>
      <c r="I230" s="118" t="s">
        <v>86</v>
      </c>
      <c r="J230" s="118" t="s">
        <v>86</v>
      </c>
      <c r="K230" s="118" t="s">
        <v>86</v>
      </c>
      <c r="L230" s="118">
        <v>14</v>
      </c>
      <c r="M230" s="118">
        <v>47</v>
      </c>
      <c r="N230" s="118">
        <v>41</v>
      </c>
      <c r="O230" s="172">
        <v>156</v>
      </c>
      <c r="P230" s="113">
        <v>20</v>
      </c>
      <c r="Q230" s="115">
        <v>20</v>
      </c>
      <c r="R230" s="159">
        <v>20</v>
      </c>
      <c r="S230" s="159"/>
      <c r="T230" s="159"/>
      <c r="U230" s="159"/>
      <c r="V230" s="159"/>
      <c r="W230" s="118" t="s">
        <v>211</v>
      </c>
      <c r="X230" s="118" t="s">
        <v>212</v>
      </c>
      <c r="Y230" s="118" t="s">
        <v>837</v>
      </c>
    </row>
    <row r="231" s="125" customFormat="1" ht="72" spans="1:25">
      <c r="A231" s="157">
        <v>167</v>
      </c>
      <c r="B231" s="118" t="s">
        <v>838</v>
      </c>
      <c r="C231" s="118" t="s">
        <v>839</v>
      </c>
      <c r="D231" s="118" t="s">
        <v>840</v>
      </c>
      <c r="E231" s="118" t="s">
        <v>841</v>
      </c>
      <c r="F231" s="118">
        <v>1</v>
      </c>
      <c r="G231" s="118" t="s">
        <v>264</v>
      </c>
      <c r="H231" s="118" t="s">
        <v>842</v>
      </c>
      <c r="I231" s="163" t="s">
        <v>95</v>
      </c>
      <c r="J231" s="118" t="s">
        <v>86</v>
      </c>
      <c r="K231" s="118" t="s">
        <v>86</v>
      </c>
      <c r="L231" s="118">
        <v>2</v>
      </c>
      <c r="M231" s="118">
        <v>5</v>
      </c>
      <c r="N231" s="118">
        <v>17</v>
      </c>
      <c r="O231" s="118">
        <v>36</v>
      </c>
      <c r="P231" s="159">
        <v>8.2</v>
      </c>
      <c r="Q231" s="159">
        <v>8.2</v>
      </c>
      <c r="R231" s="159"/>
      <c r="S231" s="159"/>
      <c r="T231" s="159">
        <v>8.2</v>
      </c>
      <c r="U231" s="159"/>
      <c r="V231" s="159"/>
      <c r="W231" s="118" t="s">
        <v>212</v>
      </c>
      <c r="X231" s="118" t="s">
        <v>212</v>
      </c>
      <c r="Y231" s="118" t="s">
        <v>843</v>
      </c>
    </row>
    <row r="232" s="125" customFormat="1" ht="72" spans="1:25">
      <c r="A232" s="157">
        <v>168</v>
      </c>
      <c r="B232" s="118" t="s">
        <v>844</v>
      </c>
      <c r="C232" s="118" t="s">
        <v>845</v>
      </c>
      <c r="D232" s="118" t="s">
        <v>840</v>
      </c>
      <c r="E232" s="118" t="s">
        <v>846</v>
      </c>
      <c r="F232" s="118">
        <v>1</v>
      </c>
      <c r="G232" s="118" t="s">
        <v>264</v>
      </c>
      <c r="H232" s="118" t="s">
        <v>847</v>
      </c>
      <c r="I232" s="163" t="s">
        <v>86</v>
      </c>
      <c r="J232" s="118" t="s">
        <v>86</v>
      </c>
      <c r="K232" s="118" t="s">
        <v>86</v>
      </c>
      <c r="L232" s="118">
        <v>3</v>
      </c>
      <c r="M232" s="118">
        <v>7</v>
      </c>
      <c r="N232" s="118">
        <v>30</v>
      </c>
      <c r="O232" s="118">
        <v>115</v>
      </c>
      <c r="P232" s="159">
        <v>14.9</v>
      </c>
      <c r="Q232" s="159">
        <v>14.9</v>
      </c>
      <c r="R232" s="159"/>
      <c r="S232" s="159"/>
      <c r="T232" s="159">
        <v>14.9</v>
      </c>
      <c r="U232" s="159"/>
      <c r="V232" s="159"/>
      <c r="W232" s="118" t="s">
        <v>212</v>
      </c>
      <c r="X232" s="118" t="s">
        <v>212</v>
      </c>
      <c r="Y232" s="118" t="s">
        <v>843</v>
      </c>
    </row>
    <row r="233" s="125" customFormat="1" ht="72" spans="1:25">
      <c r="A233" s="157">
        <v>169</v>
      </c>
      <c r="B233" s="118" t="s">
        <v>848</v>
      </c>
      <c r="C233" s="118" t="s">
        <v>849</v>
      </c>
      <c r="D233" s="118" t="s">
        <v>840</v>
      </c>
      <c r="E233" s="118" t="s">
        <v>850</v>
      </c>
      <c r="F233" s="118">
        <v>1</v>
      </c>
      <c r="G233" s="118" t="s">
        <v>264</v>
      </c>
      <c r="H233" s="118" t="s">
        <v>851</v>
      </c>
      <c r="I233" s="163" t="s">
        <v>95</v>
      </c>
      <c r="J233" s="118" t="s">
        <v>86</v>
      </c>
      <c r="K233" s="118" t="s">
        <v>86</v>
      </c>
      <c r="L233" s="118">
        <v>3</v>
      </c>
      <c r="M233" s="118">
        <v>7</v>
      </c>
      <c r="N233" s="118">
        <v>28</v>
      </c>
      <c r="O233" s="118">
        <v>115</v>
      </c>
      <c r="P233" s="159">
        <v>1</v>
      </c>
      <c r="Q233" s="159">
        <v>1</v>
      </c>
      <c r="R233" s="159"/>
      <c r="S233" s="159"/>
      <c r="T233" s="159">
        <v>1</v>
      </c>
      <c r="U233" s="159"/>
      <c r="V233" s="159"/>
      <c r="W233" s="118" t="s">
        <v>212</v>
      </c>
      <c r="X233" s="118" t="s">
        <v>212</v>
      </c>
      <c r="Y233" s="118" t="s">
        <v>843</v>
      </c>
    </row>
    <row r="234" s="125" customFormat="1" ht="72" spans="1:25">
      <c r="A234" s="157">
        <v>170</v>
      </c>
      <c r="B234" s="118" t="s">
        <v>852</v>
      </c>
      <c r="C234" s="118" t="s">
        <v>853</v>
      </c>
      <c r="D234" s="118" t="s">
        <v>840</v>
      </c>
      <c r="E234" s="118" t="s">
        <v>854</v>
      </c>
      <c r="F234" s="118">
        <v>1</v>
      </c>
      <c r="G234" s="118" t="s">
        <v>264</v>
      </c>
      <c r="H234" s="118" t="s">
        <v>316</v>
      </c>
      <c r="I234" s="163" t="s">
        <v>95</v>
      </c>
      <c r="J234" s="118" t="s">
        <v>86</v>
      </c>
      <c r="K234" s="118" t="s">
        <v>86</v>
      </c>
      <c r="L234" s="118">
        <v>2</v>
      </c>
      <c r="M234" s="118">
        <v>4</v>
      </c>
      <c r="N234" s="118">
        <v>19</v>
      </c>
      <c r="O234" s="118">
        <v>63</v>
      </c>
      <c r="P234" s="159">
        <v>18.22</v>
      </c>
      <c r="Q234" s="159">
        <v>18.22</v>
      </c>
      <c r="R234" s="159"/>
      <c r="S234" s="159"/>
      <c r="T234" s="159">
        <v>18.22</v>
      </c>
      <c r="U234" s="159"/>
      <c r="V234" s="159"/>
      <c r="W234" s="118" t="s">
        <v>212</v>
      </c>
      <c r="X234" s="118" t="s">
        <v>212</v>
      </c>
      <c r="Y234" s="118" t="s">
        <v>843</v>
      </c>
    </row>
    <row r="235" s="125" customFormat="1" ht="84" spans="1:25">
      <c r="A235" s="157">
        <v>171</v>
      </c>
      <c r="B235" s="118" t="s">
        <v>855</v>
      </c>
      <c r="C235" s="118" t="s">
        <v>856</v>
      </c>
      <c r="D235" s="118" t="s">
        <v>840</v>
      </c>
      <c r="E235" s="118" t="s">
        <v>857</v>
      </c>
      <c r="F235" s="118">
        <v>1</v>
      </c>
      <c r="G235" s="118" t="s">
        <v>183</v>
      </c>
      <c r="H235" s="118" t="s">
        <v>858</v>
      </c>
      <c r="I235" s="163" t="s">
        <v>86</v>
      </c>
      <c r="J235" s="118" t="s">
        <v>86</v>
      </c>
      <c r="K235" s="118" t="s">
        <v>86</v>
      </c>
      <c r="L235" s="118">
        <v>7</v>
      </c>
      <c r="M235" s="118">
        <v>19</v>
      </c>
      <c r="N235" s="118">
        <v>92</v>
      </c>
      <c r="O235" s="118">
        <v>298</v>
      </c>
      <c r="P235" s="159">
        <v>4.05</v>
      </c>
      <c r="Q235" s="159">
        <v>4.05</v>
      </c>
      <c r="R235" s="159"/>
      <c r="S235" s="159"/>
      <c r="T235" s="159">
        <v>4.05</v>
      </c>
      <c r="U235" s="159"/>
      <c r="V235" s="159"/>
      <c r="W235" s="118" t="s">
        <v>212</v>
      </c>
      <c r="X235" s="118" t="s">
        <v>212</v>
      </c>
      <c r="Y235" s="118" t="s">
        <v>843</v>
      </c>
    </row>
    <row r="236" s="125" customFormat="1" ht="156" customHeight="1" spans="1:25">
      <c r="A236" s="157">
        <v>172</v>
      </c>
      <c r="B236" s="118" t="s">
        <v>859</v>
      </c>
      <c r="C236" s="118" t="s">
        <v>860</v>
      </c>
      <c r="D236" s="118" t="s">
        <v>840</v>
      </c>
      <c r="E236" s="118" t="s">
        <v>861</v>
      </c>
      <c r="F236" s="118">
        <v>1</v>
      </c>
      <c r="G236" s="118" t="s">
        <v>128</v>
      </c>
      <c r="H236" s="118" t="s">
        <v>129</v>
      </c>
      <c r="I236" s="163" t="s">
        <v>86</v>
      </c>
      <c r="J236" s="118" t="s">
        <v>86</v>
      </c>
      <c r="K236" s="118" t="s">
        <v>86</v>
      </c>
      <c r="L236" s="118">
        <v>6</v>
      </c>
      <c r="M236" s="118">
        <v>15</v>
      </c>
      <c r="N236" s="118">
        <v>108</v>
      </c>
      <c r="O236" s="118">
        <v>413</v>
      </c>
      <c r="P236" s="159">
        <v>49.12</v>
      </c>
      <c r="Q236" s="159">
        <v>49.12</v>
      </c>
      <c r="R236" s="159"/>
      <c r="S236" s="159"/>
      <c r="T236" s="159">
        <v>49.12</v>
      </c>
      <c r="U236" s="159"/>
      <c r="V236" s="159"/>
      <c r="W236" s="118" t="s">
        <v>212</v>
      </c>
      <c r="X236" s="118" t="s">
        <v>212</v>
      </c>
      <c r="Y236" s="118" t="s">
        <v>843</v>
      </c>
    </row>
    <row r="237" s="125" customFormat="1" ht="102" customHeight="1" spans="1:25">
      <c r="A237" s="157">
        <v>173</v>
      </c>
      <c r="B237" s="118" t="s">
        <v>862</v>
      </c>
      <c r="C237" s="118" t="s">
        <v>863</v>
      </c>
      <c r="D237" s="118" t="s">
        <v>840</v>
      </c>
      <c r="E237" s="118" t="s">
        <v>864</v>
      </c>
      <c r="F237" s="118">
        <v>1</v>
      </c>
      <c r="G237" s="118" t="s">
        <v>128</v>
      </c>
      <c r="H237" s="118" t="s">
        <v>865</v>
      </c>
      <c r="I237" s="163" t="s">
        <v>95</v>
      </c>
      <c r="J237" s="118" t="s">
        <v>86</v>
      </c>
      <c r="K237" s="118" t="s">
        <v>86</v>
      </c>
      <c r="L237" s="118">
        <v>7</v>
      </c>
      <c r="M237" s="118">
        <v>19</v>
      </c>
      <c r="N237" s="118">
        <v>106</v>
      </c>
      <c r="O237" s="118">
        <v>467</v>
      </c>
      <c r="P237" s="159">
        <v>3.1</v>
      </c>
      <c r="Q237" s="159">
        <v>3.1</v>
      </c>
      <c r="R237" s="159"/>
      <c r="S237" s="159"/>
      <c r="T237" s="159">
        <v>3.1</v>
      </c>
      <c r="U237" s="159"/>
      <c r="V237" s="159"/>
      <c r="W237" s="118" t="s">
        <v>212</v>
      </c>
      <c r="X237" s="118" t="s">
        <v>212</v>
      </c>
      <c r="Y237" s="118" t="s">
        <v>843</v>
      </c>
    </row>
    <row r="238" s="125" customFormat="1" ht="108" customHeight="1" spans="1:25">
      <c r="A238" s="157">
        <v>174</v>
      </c>
      <c r="B238" s="118" t="s">
        <v>866</v>
      </c>
      <c r="C238" s="118" t="s">
        <v>867</v>
      </c>
      <c r="D238" s="118" t="s">
        <v>840</v>
      </c>
      <c r="E238" s="118" t="s">
        <v>868</v>
      </c>
      <c r="F238" s="118">
        <v>1</v>
      </c>
      <c r="G238" s="118" t="s">
        <v>177</v>
      </c>
      <c r="H238" s="118" t="s">
        <v>869</v>
      </c>
      <c r="I238" s="163" t="s">
        <v>95</v>
      </c>
      <c r="J238" s="118" t="s">
        <v>86</v>
      </c>
      <c r="K238" s="118" t="s">
        <v>86</v>
      </c>
      <c r="L238" s="118">
        <v>7</v>
      </c>
      <c r="M238" s="118">
        <v>19</v>
      </c>
      <c r="N238" s="118">
        <v>68</v>
      </c>
      <c r="O238" s="118">
        <v>185</v>
      </c>
      <c r="P238" s="159">
        <v>14</v>
      </c>
      <c r="Q238" s="159">
        <v>14</v>
      </c>
      <c r="R238" s="159"/>
      <c r="S238" s="159"/>
      <c r="T238" s="159">
        <v>14</v>
      </c>
      <c r="U238" s="159"/>
      <c r="V238" s="159"/>
      <c r="W238" s="118" t="s">
        <v>212</v>
      </c>
      <c r="X238" s="118" t="s">
        <v>212</v>
      </c>
      <c r="Y238" s="118" t="s">
        <v>843</v>
      </c>
    </row>
    <row r="239" s="125" customFormat="1" ht="96" spans="1:25">
      <c r="A239" s="157">
        <v>175</v>
      </c>
      <c r="B239" s="118" t="s">
        <v>870</v>
      </c>
      <c r="C239" s="118" t="s">
        <v>871</v>
      </c>
      <c r="D239" s="118" t="s">
        <v>840</v>
      </c>
      <c r="E239" s="118" t="s">
        <v>872</v>
      </c>
      <c r="F239" s="118">
        <v>1</v>
      </c>
      <c r="G239" s="118" t="s">
        <v>122</v>
      </c>
      <c r="H239" s="118" t="s">
        <v>559</v>
      </c>
      <c r="I239" s="163" t="s">
        <v>86</v>
      </c>
      <c r="J239" s="118" t="s">
        <v>86</v>
      </c>
      <c r="K239" s="118" t="s">
        <v>86</v>
      </c>
      <c r="L239" s="118">
        <v>2</v>
      </c>
      <c r="M239" s="118">
        <v>5</v>
      </c>
      <c r="N239" s="118"/>
      <c r="O239" s="118">
        <v>78</v>
      </c>
      <c r="P239" s="159">
        <v>9.8</v>
      </c>
      <c r="Q239" s="159">
        <v>9.8</v>
      </c>
      <c r="R239" s="159"/>
      <c r="S239" s="159"/>
      <c r="T239" s="159">
        <v>9.8</v>
      </c>
      <c r="U239" s="159"/>
      <c r="V239" s="159"/>
      <c r="W239" s="118" t="s">
        <v>212</v>
      </c>
      <c r="X239" s="118" t="s">
        <v>212</v>
      </c>
      <c r="Y239" s="118" t="s">
        <v>843</v>
      </c>
    </row>
    <row r="240" s="125" customFormat="1" ht="72" spans="1:25">
      <c r="A240" s="157">
        <v>176</v>
      </c>
      <c r="B240" s="118" t="s">
        <v>873</v>
      </c>
      <c r="C240" s="118" t="s">
        <v>874</v>
      </c>
      <c r="D240" s="118" t="s">
        <v>840</v>
      </c>
      <c r="E240" s="118" t="s">
        <v>875</v>
      </c>
      <c r="F240" s="118">
        <v>1</v>
      </c>
      <c r="G240" s="118" t="s">
        <v>122</v>
      </c>
      <c r="H240" s="118" t="s">
        <v>702</v>
      </c>
      <c r="I240" s="163" t="s">
        <v>95</v>
      </c>
      <c r="J240" s="118" t="s">
        <v>86</v>
      </c>
      <c r="K240" s="118" t="s">
        <v>86</v>
      </c>
      <c r="L240" s="118">
        <v>2</v>
      </c>
      <c r="M240" s="118">
        <v>5</v>
      </c>
      <c r="N240" s="118">
        <v>84</v>
      </c>
      <c r="O240" s="118">
        <v>335</v>
      </c>
      <c r="P240" s="159">
        <v>23.95</v>
      </c>
      <c r="Q240" s="159">
        <v>23.95</v>
      </c>
      <c r="R240" s="159"/>
      <c r="S240" s="159"/>
      <c r="T240" s="159">
        <v>23.95</v>
      </c>
      <c r="U240" s="159"/>
      <c r="V240" s="159"/>
      <c r="W240" s="118" t="s">
        <v>212</v>
      </c>
      <c r="X240" s="118" t="s">
        <v>212</v>
      </c>
      <c r="Y240" s="118" t="s">
        <v>843</v>
      </c>
    </row>
    <row r="241" s="125" customFormat="1" ht="72" spans="1:25">
      <c r="A241" s="157">
        <v>177</v>
      </c>
      <c r="B241" s="118" t="s">
        <v>876</v>
      </c>
      <c r="C241" s="118" t="s">
        <v>877</v>
      </c>
      <c r="D241" s="118" t="s">
        <v>840</v>
      </c>
      <c r="E241" s="118" t="s">
        <v>878</v>
      </c>
      <c r="F241" s="118">
        <v>1</v>
      </c>
      <c r="G241" s="118" t="s">
        <v>203</v>
      </c>
      <c r="H241" s="118" t="s">
        <v>374</v>
      </c>
      <c r="I241" s="163" t="s">
        <v>95</v>
      </c>
      <c r="J241" s="118" t="s">
        <v>86</v>
      </c>
      <c r="K241" s="118" t="s">
        <v>86</v>
      </c>
      <c r="L241" s="118">
        <v>7</v>
      </c>
      <c r="M241" s="118">
        <v>14</v>
      </c>
      <c r="N241" s="118">
        <v>109</v>
      </c>
      <c r="O241" s="118">
        <v>423</v>
      </c>
      <c r="P241" s="159">
        <v>40.96</v>
      </c>
      <c r="Q241" s="159">
        <v>40.96</v>
      </c>
      <c r="R241" s="159"/>
      <c r="S241" s="159"/>
      <c r="T241" s="159">
        <v>40.96</v>
      </c>
      <c r="U241" s="159"/>
      <c r="V241" s="159"/>
      <c r="W241" s="118" t="s">
        <v>212</v>
      </c>
      <c r="X241" s="118" t="s">
        <v>212</v>
      </c>
      <c r="Y241" s="118" t="s">
        <v>843</v>
      </c>
    </row>
    <row r="242" s="125" customFormat="1" ht="72" spans="1:25">
      <c r="A242" s="157">
        <v>178</v>
      </c>
      <c r="B242" s="118" t="s">
        <v>879</v>
      </c>
      <c r="C242" s="118" t="s">
        <v>880</v>
      </c>
      <c r="D242" s="118" t="s">
        <v>840</v>
      </c>
      <c r="E242" s="118" t="s">
        <v>881</v>
      </c>
      <c r="F242" s="118">
        <v>1</v>
      </c>
      <c r="G242" s="118" t="s">
        <v>203</v>
      </c>
      <c r="H242" s="118" t="s">
        <v>374</v>
      </c>
      <c r="I242" s="163" t="s">
        <v>95</v>
      </c>
      <c r="J242" s="118" t="s">
        <v>86</v>
      </c>
      <c r="K242" s="118" t="s">
        <v>86</v>
      </c>
      <c r="L242" s="118">
        <v>4</v>
      </c>
      <c r="M242" s="118">
        <v>11</v>
      </c>
      <c r="N242" s="118">
        <v>36</v>
      </c>
      <c r="O242" s="118">
        <v>78</v>
      </c>
      <c r="P242" s="159">
        <v>43.24</v>
      </c>
      <c r="Q242" s="159">
        <v>43.24</v>
      </c>
      <c r="R242" s="159"/>
      <c r="S242" s="159"/>
      <c r="T242" s="159">
        <v>43.24</v>
      </c>
      <c r="U242" s="159"/>
      <c r="V242" s="159"/>
      <c r="W242" s="118" t="s">
        <v>212</v>
      </c>
      <c r="X242" s="118" t="s">
        <v>212</v>
      </c>
      <c r="Y242" s="118" t="s">
        <v>843</v>
      </c>
    </row>
    <row r="243" s="125" customFormat="1" ht="72" spans="1:25">
      <c r="A243" s="157">
        <v>179</v>
      </c>
      <c r="B243" s="118" t="s">
        <v>882</v>
      </c>
      <c r="C243" s="118" t="s">
        <v>880</v>
      </c>
      <c r="D243" s="118" t="s">
        <v>840</v>
      </c>
      <c r="E243" s="118" t="s">
        <v>883</v>
      </c>
      <c r="F243" s="118">
        <v>1</v>
      </c>
      <c r="G243" s="118" t="s">
        <v>203</v>
      </c>
      <c r="H243" s="118" t="s">
        <v>884</v>
      </c>
      <c r="I243" s="163" t="s">
        <v>95</v>
      </c>
      <c r="J243" s="118" t="s">
        <v>86</v>
      </c>
      <c r="K243" s="118" t="s">
        <v>86</v>
      </c>
      <c r="L243" s="118">
        <v>1</v>
      </c>
      <c r="M243" s="118">
        <v>3</v>
      </c>
      <c r="N243" s="118">
        <v>12</v>
      </c>
      <c r="O243" s="118">
        <v>35</v>
      </c>
      <c r="P243" s="159">
        <v>1.2</v>
      </c>
      <c r="Q243" s="159">
        <v>1.2</v>
      </c>
      <c r="R243" s="159"/>
      <c r="S243" s="159"/>
      <c r="T243" s="159">
        <v>1.2</v>
      </c>
      <c r="U243" s="159"/>
      <c r="V243" s="159"/>
      <c r="W243" s="118" t="s">
        <v>212</v>
      </c>
      <c r="X243" s="118" t="s">
        <v>212</v>
      </c>
      <c r="Y243" s="118" t="s">
        <v>843</v>
      </c>
    </row>
    <row r="244" s="125" customFormat="1" ht="72" spans="1:25">
      <c r="A244" s="157">
        <v>180</v>
      </c>
      <c r="B244" s="118" t="s">
        <v>885</v>
      </c>
      <c r="C244" s="118" t="s">
        <v>886</v>
      </c>
      <c r="D244" s="118" t="s">
        <v>840</v>
      </c>
      <c r="E244" s="118" t="s">
        <v>887</v>
      </c>
      <c r="F244" s="118">
        <v>1</v>
      </c>
      <c r="G244" s="118" t="s">
        <v>203</v>
      </c>
      <c r="H244" s="118" t="s">
        <v>888</v>
      </c>
      <c r="I244" s="163" t="s">
        <v>86</v>
      </c>
      <c r="J244" s="118" t="s">
        <v>86</v>
      </c>
      <c r="K244" s="118" t="s">
        <v>86</v>
      </c>
      <c r="L244" s="118">
        <v>7</v>
      </c>
      <c r="M244" s="118">
        <v>19</v>
      </c>
      <c r="N244" s="118">
        <v>326</v>
      </c>
      <c r="O244" s="118">
        <v>2321</v>
      </c>
      <c r="P244" s="159">
        <v>14</v>
      </c>
      <c r="Q244" s="159">
        <v>14</v>
      </c>
      <c r="R244" s="159"/>
      <c r="S244" s="159"/>
      <c r="T244" s="159">
        <v>14</v>
      </c>
      <c r="U244" s="159"/>
      <c r="V244" s="159"/>
      <c r="W244" s="118" t="s">
        <v>212</v>
      </c>
      <c r="X244" s="118" t="s">
        <v>212</v>
      </c>
      <c r="Y244" s="118" t="s">
        <v>843</v>
      </c>
    </row>
    <row r="245" s="125" customFormat="1" ht="72" spans="1:25">
      <c r="A245" s="157">
        <v>181</v>
      </c>
      <c r="B245" s="118" t="s">
        <v>889</v>
      </c>
      <c r="C245" s="118" t="s">
        <v>890</v>
      </c>
      <c r="D245" s="118" t="s">
        <v>840</v>
      </c>
      <c r="E245" s="118" t="s">
        <v>891</v>
      </c>
      <c r="F245" s="118">
        <v>1</v>
      </c>
      <c r="G245" s="118" t="s">
        <v>892</v>
      </c>
      <c r="H245" s="118" t="s">
        <v>893</v>
      </c>
      <c r="I245" s="163" t="s">
        <v>95</v>
      </c>
      <c r="J245" s="118" t="s">
        <v>86</v>
      </c>
      <c r="K245" s="118" t="s">
        <v>86</v>
      </c>
      <c r="L245" s="118">
        <v>4</v>
      </c>
      <c r="M245" s="118">
        <v>9</v>
      </c>
      <c r="N245" s="118">
        <v>32</v>
      </c>
      <c r="O245" s="118">
        <v>116</v>
      </c>
      <c r="P245" s="159">
        <v>34.65</v>
      </c>
      <c r="Q245" s="159">
        <v>34.65</v>
      </c>
      <c r="R245" s="159"/>
      <c r="S245" s="159"/>
      <c r="T245" s="159">
        <v>34.65</v>
      </c>
      <c r="U245" s="159"/>
      <c r="V245" s="159"/>
      <c r="W245" s="118" t="s">
        <v>212</v>
      </c>
      <c r="X245" s="118" t="s">
        <v>212</v>
      </c>
      <c r="Y245" s="118" t="s">
        <v>843</v>
      </c>
    </row>
    <row r="246" s="125" customFormat="1" ht="72" spans="1:25">
      <c r="A246" s="157">
        <v>182</v>
      </c>
      <c r="B246" s="118" t="s">
        <v>894</v>
      </c>
      <c r="C246" s="118" t="s">
        <v>895</v>
      </c>
      <c r="D246" s="118" t="s">
        <v>840</v>
      </c>
      <c r="E246" s="118" t="s">
        <v>896</v>
      </c>
      <c r="F246" s="118">
        <v>1</v>
      </c>
      <c r="G246" s="118" t="s">
        <v>892</v>
      </c>
      <c r="H246" s="118" t="s">
        <v>732</v>
      </c>
      <c r="I246" s="163" t="s">
        <v>86</v>
      </c>
      <c r="J246" s="118" t="s">
        <v>86</v>
      </c>
      <c r="K246" s="118" t="s">
        <v>86</v>
      </c>
      <c r="L246" s="118">
        <v>3</v>
      </c>
      <c r="M246" s="118">
        <v>10</v>
      </c>
      <c r="N246" s="118">
        <v>35</v>
      </c>
      <c r="O246" s="118">
        <v>148</v>
      </c>
      <c r="P246" s="159">
        <v>1.8</v>
      </c>
      <c r="Q246" s="159">
        <v>1.8</v>
      </c>
      <c r="R246" s="159"/>
      <c r="S246" s="159"/>
      <c r="T246" s="159">
        <v>1.8</v>
      </c>
      <c r="U246" s="159"/>
      <c r="V246" s="159"/>
      <c r="W246" s="118" t="s">
        <v>212</v>
      </c>
      <c r="X246" s="118" t="s">
        <v>212</v>
      </c>
      <c r="Y246" s="118" t="s">
        <v>843</v>
      </c>
    </row>
    <row r="247" s="125" customFormat="1" ht="88" customHeight="1" spans="1:25">
      <c r="A247" s="157">
        <v>183</v>
      </c>
      <c r="B247" s="118" t="s">
        <v>897</v>
      </c>
      <c r="C247" s="118" t="s">
        <v>898</v>
      </c>
      <c r="D247" s="118" t="s">
        <v>840</v>
      </c>
      <c r="E247" s="118" t="s">
        <v>899</v>
      </c>
      <c r="F247" s="118">
        <v>1</v>
      </c>
      <c r="G247" s="118" t="s">
        <v>706</v>
      </c>
      <c r="H247" s="118" t="s">
        <v>900</v>
      </c>
      <c r="I247" s="163" t="s">
        <v>95</v>
      </c>
      <c r="J247" s="118" t="s">
        <v>86</v>
      </c>
      <c r="K247" s="118" t="s">
        <v>86</v>
      </c>
      <c r="L247" s="118">
        <v>3</v>
      </c>
      <c r="M247" s="118">
        <v>10</v>
      </c>
      <c r="N247" s="118">
        <v>20</v>
      </c>
      <c r="O247" s="118">
        <v>57</v>
      </c>
      <c r="P247" s="159">
        <v>14.9</v>
      </c>
      <c r="Q247" s="159">
        <v>14.9</v>
      </c>
      <c r="R247" s="159"/>
      <c r="S247" s="159"/>
      <c r="T247" s="159">
        <v>14.9</v>
      </c>
      <c r="U247" s="159"/>
      <c r="V247" s="159"/>
      <c r="W247" s="118" t="s">
        <v>212</v>
      </c>
      <c r="X247" s="118" t="s">
        <v>212</v>
      </c>
      <c r="Y247" s="118" t="s">
        <v>843</v>
      </c>
    </row>
    <row r="248" s="125" customFormat="1" ht="86" customHeight="1" spans="1:25">
      <c r="A248" s="157">
        <v>184</v>
      </c>
      <c r="B248" s="118" t="s">
        <v>901</v>
      </c>
      <c r="C248" s="118" t="s">
        <v>902</v>
      </c>
      <c r="D248" s="118" t="s">
        <v>840</v>
      </c>
      <c r="E248" s="118" t="s">
        <v>903</v>
      </c>
      <c r="F248" s="118">
        <v>1</v>
      </c>
      <c r="G248" s="118" t="s">
        <v>706</v>
      </c>
      <c r="H248" s="118" t="s">
        <v>900</v>
      </c>
      <c r="I248" s="163" t="s">
        <v>95</v>
      </c>
      <c r="J248" s="118" t="s">
        <v>86</v>
      </c>
      <c r="K248" s="118" t="s">
        <v>86</v>
      </c>
      <c r="L248" s="118">
        <v>3</v>
      </c>
      <c r="M248" s="118">
        <v>10</v>
      </c>
      <c r="N248" s="118">
        <v>32</v>
      </c>
      <c r="O248" s="118">
        <v>126</v>
      </c>
      <c r="P248" s="159">
        <v>33.24</v>
      </c>
      <c r="Q248" s="159">
        <v>33.24</v>
      </c>
      <c r="R248" s="159"/>
      <c r="S248" s="159"/>
      <c r="T248" s="159">
        <v>33.24</v>
      </c>
      <c r="U248" s="159"/>
      <c r="V248" s="159"/>
      <c r="W248" s="118" t="s">
        <v>212</v>
      </c>
      <c r="X248" s="118" t="s">
        <v>212</v>
      </c>
      <c r="Y248" s="118" t="s">
        <v>843</v>
      </c>
    </row>
    <row r="249" s="125" customFormat="1" ht="152" customHeight="1" spans="1:25">
      <c r="A249" s="157">
        <v>185</v>
      </c>
      <c r="B249" s="118" t="s">
        <v>904</v>
      </c>
      <c r="C249" s="118" t="s">
        <v>905</v>
      </c>
      <c r="D249" s="118" t="s">
        <v>840</v>
      </c>
      <c r="E249" s="118" t="s">
        <v>906</v>
      </c>
      <c r="F249" s="118">
        <v>1</v>
      </c>
      <c r="G249" s="118" t="s">
        <v>706</v>
      </c>
      <c r="H249" s="118" t="s">
        <v>907</v>
      </c>
      <c r="I249" s="163" t="s">
        <v>95</v>
      </c>
      <c r="J249" s="118" t="s">
        <v>86</v>
      </c>
      <c r="K249" s="118" t="s">
        <v>86</v>
      </c>
      <c r="L249" s="118">
        <v>8</v>
      </c>
      <c r="M249" s="118">
        <v>19</v>
      </c>
      <c r="N249" s="118">
        <v>32</v>
      </c>
      <c r="O249" s="118">
        <v>145</v>
      </c>
      <c r="P249" s="159">
        <v>8.8</v>
      </c>
      <c r="Q249" s="159">
        <v>8.8</v>
      </c>
      <c r="R249" s="159"/>
      <c r="S249" s="159"/>
      <c r="T249" s="159">
        <v>8.8</v>
      </c>
      <c r="U249" s="159"/>
      <c r="V249" s="159"/>
      <c r="W249" s="118" t="s">
        <v>212</v>
      </c>
      <c r="X249" s="118" t="s">
        <v>212</v>
      </c>
      <c r="Y249" s="118" t="s">
        <v>843</v>
      </c>
    </row>
    <row r="250" s="125" customFormat="1" ht="139" customHeight="1" spans="1:25">
      <c r="A250" s="157">
        <v>186</v>
      </c>
      <c r="B250" s="118" t="s">
        <v>908</v>
      </c>
      <c r="C250" s="118" t="s">
        <v>909</v>
      </c>
      <c r="D250" s="118" t="s">
        <v>840</v>
      </c>
      <c r="E250" s="118" t="s">
        <v>910</v>
      </c>
      <c r="F250" s="118">
        <v>1</v>
      </c>
      <c r="G250" s="118" t="s">
        <v>301</v>
      </c>
      <c r="H250" s="118" t="s">
        <v>911</v>
      </c>
      <c r="I250" s="163" t="s">
        <v>86</v>
      </c>
      <c r="J250" s="118" t="s">
        <v>86</v>
      </c>
      <c r="K250" s="118" t="s">
        <v>86</v>
      </c>
      <c r="L250" s="118">
        <v>3</v>
      </c>
      <c r="M250" s="118">
        <v>6</v>
      </c>
      <c r="N250" s="118">
        <v>43</v>
      </c>
      <c r="O250" s="118">
        <v>168</v>
      </c>
      <c r="P250" s="159">
        <v>29.97</v>
      </c>
      <c r="Q250" s="159">
        <v>29.97</v>
      </c>
      <c r="R250" s="159"/>
      <c r="S250" s="159"/>
      <c r="T250" s="159">
        <v>29.97</v>
      </c>
      <c r="U250" s="159"/>
      <c r="V250" s="159"/>
      <c r="W250" s="118" t="s">
        <v>212</v>
      </c>
      <c r="X250" s="118" t="s">
        <v>212</v>
      </c>
      <c r="Y250" s="118" t="s">
        <v>843</v>
      </c>
    </row>
    <row r="251" s="125" customFormat="1" ht="132" spans="1:25">
      <c r="A251" s="157">
        <v>187</v>
      </c>
      <c r="B251" s="118" t="s">
        <v>912</v>
      </c>
      <c r="C251" s="118" t="s">
        <v>913</v>
      </c>
      <c r="D251" s="118" t="s">
        <v>840</v>
      </c>
      <c r="E251" s="118" t="s">
        <v>914</v>
      </c>
      <c r="F251" s="118">
        <v>1</v>
      </c>
      <c r="G251" s="118" t="s">
        <v>301</v>
      </c>
      <c r="H251" s="118" t="s">
        <v>915</v>
      </c>
      <c r="I251" s="163" t="s">
        <v>95</v>
      </c>
      <c r="J251" s="118" t="s">
        <v>86</v>
      </c>
      <c r="K251" s="118" t="s">
        <v>86</v>
      </c>
      <c r="L251" s="118">
        <v>1</v>
      </c>
      <c r="M251" s="118">
        <v>2</v>
      </c>
      <c r="N251" s="118">
        <v>48</v>
      </c>
      <c r="O251" s="118">
        <v>121</v>
      </c>
      <c r="P251" s="159">
        <v>15.48</v>
      </c>
      <c r="Q251" s="159">
        <v>15.48</v>
      </c>
      <c r="R251" s="159"/>
      <c r="S251" s="159"/>
      <c r="T251" s="159">
        <v>15.48</v>
      </c>
      <c r="U251" s="159"/>
      <c r="V251" s="159"/>
      <c r="W251" s="118" t="s">
        <v>212</v>
      </c>
      <c r="X251" s="118" t="s">
        <v>212</v>
      </c>
      <c r="Y251" s="118" t="s">
        <v>843</v>
      </c>
    </row>
    <row r="252" s="125" customFormat="1" ht="72" spans="1:25">
      <c r="A252" s="157">
        <v>188</v>
      </c>
      <c r="B252" s="118" t="s">
        <v>916</v>
      </c>
      <c r="C252" s="118" t="s">
        <v>917</v>
      </c>
      <c r="D252" s="118" t="s">
        <v>840</v>
      </c>
      <c r="E252" s="118" t="s">
        <v>918</v>
      </c>
      <c r="F252" s="118">
        <v>1</v>
      </c>
      <c r="G252" s="118" t="s">
        <v>106</v>
      </c>
      <c r="H252" s="118" t="s">
        <v>919</v>
      </c>
      <c r="I252" s="163" t="s">
        <v>86</v>
      </c>
      <c r="J252" s="118" t="s">
        <v>86</v>
      </c>
      <c r="K252" s="118" t="s">
        <v>86</v>
      </c>
      <c r="L252" s="118">
        <v>1</v>
      </c>
      <c r="M252" s="118">
        <v>2</v>
      </c>
      <c r="N252" s="118">
        <v>19</v>
      </c>
      <c r="O252" s="118">
        <v>70</v>
      </c>
      <c r="P252" s="159">
        <v>27.8</v>
      </c>
      <c r="Q252" s="159">
        <v>27.8</v>
      </c>
      <c r="R252" s="159"/>
      <c r="S252" s="159"/>
      <c r="T252" s="159">
        <v>27.8</v>
      </c>
      <c r="U252" s="159"/>
      <c r="V252" s="159"/>
      <c r="W252" s="118" t="s">
        <v>212</v>
      </c>
      <c r="X252" s="118" t="s">
        <v>212</v>
      </c>
      <c r="Y252" s="118" t="s">
        <v>843</v>
      </c>
    </row>
    <row r="253" s="125" customFormat="1" ht="72" spans="1:25">
      <c r="A253" s="157">
        <v>189</v>
      </c>
      <c r="B253" s="118" t="s">
        <v>920</v>
      </c>
      <c r="C253" s="118" t="s">
        <v>921</v>
      </c>
      <c r="D253" s="118" t="s">
        <v>840</v>
      </c>
      <c r="E253" s="118" t="s">
        <v>922</v>
      </c>
      <c r="F253" s="118">
        <v>1</v>
      </c>
      <c r="G253" s="118" t="s">
        <v>106</v>
      </c>
      <c r="H253" s="118" t="s">
        <v>923</v>
      </c>
      <c r="I253" s="163" t="s">
        <v>86</v>
      </c>
      <c r="J253" s="118" t="s">
        <v>86</v>
      </c>
      <c r="K253" s="118" t="s">
        <v>86</v>
      </c>
      <c r="L253" s="199">
        <v>2</v>
      </c>
      <c r="M253" s="118">
        <v>5</v>
      </c>
      <c r="N253" s="199">
        <v>18</v>
      </c>
      <c r="O253" s="118">
        <v>102</v>
      </c>
      <c r="P253" s="159">
        <v>23.4</v>
      </c>
      <c r="Q253" s="159">
        <v>23.4</v>
      </c>
      <c r="R253" s="159"/>
      <c r="S253" s="159"/>
      <c r="T253" s="159">
        <v>23.4</v>
      </c>
      <c r="U253" s="159"/>
      <c r="V253" s="159"/>
      <c r="W253" s="118" t="s">
        <v>212</v>
      </c>
      <c r="X253" s="118" t="s">
        <v>212</v>
      </c>
      <c r="Y253" s="118" t="s">
        <v>843</v>
      </c>
    </row>
    <row r="254" s="125" customFormat="1" ht="108" spans="1:25">
      <c r="A254" s="157">
        <v>190</v>
      </c>
      <c r="B254" s="118" t="s">
        <v>924</v>
      </c>
      <c r="C254" s="118" t="s">
        <v>925</v>
      </c>
      <c r="D254" s="118" t="s">
        <v>840</v>
      </c>
      <c r="E254" s="118" t="s">
        <v>926</v>
      </c>
      <c r="F254" s="118">
        <v>1</v>
      </c>
      <c r="G254" s="118" t="s">
        <v>106</v>
      </c>
      <c r="H254" s="118" t="s">
        <v>927</v>
      </c>
      <c r="I254" s="163" t="s">
        <v>86</v>
      </c>
      <c r="J254" s="118" t="s">
        <v>86</v>
      </c>
      <c r="K254" s="118" t="s">
        <v>86</v>
      </c>
      <c r="L254" s="118">
        <v>4</v>
      </c>
      <c r="M254" s="118">
        <v>10</v>
      </c>
      <c r="N254" s="118">
        <v>46</v>
      </c>
      <c r="O254" s="118">
        <v>140</v>
      </c>
      <c r="P254" s="159">
        <v>8</v>
      </c>
      <c r="Q254" s="159">
        <v>8</v>
      </c>
      <c r="R254" s="159"/>
      <c r="S254" s="159"/>
      <c r="T254" s="159">
        <v>8</v>
      </c>
      <c r="U254" s="159"/>
      <c r="V254" s="159"/>
      <c r="W254" s="118" t="s">
        <v>212</v>
      </c>
      <c r="X254" s="118" t="s">
        <v>212</v>
      </c>
      <c r="Y254" s="118" t="s">
        <v>843</v>
      </c>
    </row>
    <row r="255" s="125" customFormat="1" ht="60" spans="1:25">
      <c r="A255" s="157">
        <v>191</v>
      </c>
      <c r="B255" s="118" t="s">
        <v>928</v>
      </c>
      <c r="C255" s="118" t="s">
        <v>929</v>
      </c>
      <c r="D255" s="118" t="s">
        <v>840</v>
      </c>
      <c r="E255" s="118" t="s">
        <v>930</v>
      </c>
      <c r="F255" s="118">
        <v>1</v>
      </c>
      <c r="G255" s="118" t="s">
        <v>111</v>
      </c>
      <c r="H255" s="118" t="s">
        <v>931</v>
      </c>
      <c r="I255" s="163" t="s">
        <v>95</v>
      </c>
      <c r="J255" s="118" t="s">
        <v>86</v>
      </c>
      <c r="K255" s="118" t="s">
        <v>86</v>
      </c>
      <c r="L255" s="118">
        <v>3</v>
      </c>
      <c r="M255" s="118">
        <v>7</v>
      </c>
      <c r="N255" s="118">
        <v>117</v>
      </c>
      <c r="O255" s="118">
        <v>480</v>
      </c>
      <c r="P255" s="159">
        <v>4</v>
      </c>
      <c r="Q255" s="159">
        <v>4</v>
      </c>
      <c r="R255" s="159"/>
      <c r="S255" s="159"/>
      <c r="T255" s="159">
        <v>4</v>
      </c>
      <c r="U255" s="159"/>
      <c r="V255" s="159"/>
      <c r="W255" s="118" t="s">
        <v>212</v>
      </c>
      <c r="X255" s="118" t="s">
        <v>212</v>
      </c>
      <c r="Y255" s="118" t="s">
        <v>843</v>
      </c>
    </row>
    <row r="256" s="125" customFormat="1" ht="84" spans="1:25">
      <c r="A256" s="157">
        <v>192</v>
      </c>
      <c r="B256" s="118" t="s">
        <v>932</v>
      </c>
      <c r="C256" s="118" t="s">
        <v>933</v>
      </c>
      <c r="D256" s="118" t="s">
        <v>840</v>
      </c>
      <c r="E256" s="118" t="s">
        <v>934</v>
      </c>
      <c r="F256" s="118">
        <v>1</v>
      </c>
      <c r="G256" s="118" t="s">
        <v>111</v>
      </c>
      <c r="H256" s="118" t="s">
        <v>308</v>
      </c>
      <c r="I256" s="163" t="s">
        <v>95</v>
      </c>
      <c r="J256" s="118" t="s">
        <v>86</v>
      </c>
      <c r="K256" s="118" t="s">
        <v>86</v>
      </c>
      <c r="L256" s="200">
        <v>4</v>
      </c>
      <c r="M256" s="118">
        <v>9</v>
      </c>
      <c r="N256" s="200">
        <v>35</v>
      </c>
      <c r="O256" s="118">
        <v>118</v>
      </c>
      <c r="P256" s="159">
        <v>7.5</v>
      </c>
      <c r="Q256" s="159">
        <v>7.5</v>
      </c>
      <c r="R256" s="159"/>
      <c r="S256" s="159"/>
      <c r="T256" s="159">
        <v>7.5</v>
      </c>
      <c r="U256" s="159"/>
      <c r="V256" s="159"/>
      <c r="W256" s="118" t="s">
        <v>212</v>
      </c>
      <c r="X256" s="118" t="s">
        <v>212</v>
      </c>
      <c r="Y256" s="118" t="s">
        <v>843</v>
      </c>
    </row>
    <row r="257" s="125" customFormat="1" ht="84" spans="1:25">
      <c r="A257" s="157">
        <v>193</v>
      </c>
      <c r="B257" s="118" t="s">
        <v>935</v>
      </c>
      <c r="C257" s="118" t="s">
        <v>936</v>
      </c>
      <c r="D257" s="118" t="s">
        <v>840</v>
      </c>
      <c r="E257" s="118" t="s">
        <v>937</v>
      </c>
      <c r="F257" s="118">
        <v>1</v>
      </c>
      <c r="G257" s="118" t="s">
        <v>355</v>
      </c>
      <c r="H257" s="118" t="s">
        <v>938</v>
      </c>
      <c r="I257" s="163" t="s">
        <v>86</v>
      </c>
      <c r="J257" s="118" t="s">
        <v>86</v>
      </c>
      <c r="K257" s="118" t="s">
        <v>86</v>
      </c>
      <c r="L257" s="118">
        <v>3</v>
      </c>
      <c r="M257" s="118">
        <v>7</v>
      </c>
      <c r="N257" s="118">
        <v>26</v>
      </c>
      <c r="O257" s="118">
        <v>86</v>
      </c>
      <c r="P257" s="159">
        <v>26.26</v>
      </c>
      <c r="Q257" s="159">
        <v>26.26</v>
      </c>
      <c r="R257" s="159"/>
      <c r="S257" s="159"/>
      <c r="T257" s="159">
        <v>26.26</v>
      </c>
      <c r="U257" s="159"/>
      <c r="V257" s="159"/>
      <c r="W257" s="118" t="s">
        <v>212</v>
      </c>
      <c r="X257" s="118" t="s">
        <v>212</v>
      </c>
      <c r="Y257" s="118" t="s">
        <v>843</v>
      </c>
    </row>
    <row r="258" s="125" customFormat="1" ht="84" spans="1:25">
      <c r="A258" s="157">
        <v>194</v>
      </c>
      <c r="B258" s="118" t="s">
        <v>939</v>
      </c>
      <c r="C258" s="118" t="s">
        <v>940</v>
      </c>
      <c r="D258" s="118" t="s">
        <v>840</v>
      </c>
      <c r="E258" s="118" t="s">
        <v>941</v>
      </c>
      <c r="F258" s="118">
        <v>1</v>
      </c>
      <c r="G258" s="118" t="s">
        <v>355</v>
      </c>
      <c r="H258" s="118" t="s">
        <v>942</v>
      </c>
      <c r="I258" s="163" t="s">
        <v>95</v>
      </c>
      <c r="J258" s="118" t="s">
        <v>86</v>
      </c>
      <c r="K258" s="118" t="s">
        <v>86</v>
      </c>
      <c r="L258" s="118">
        <v>4</v>
      </c>
      <c r="M258" s="118">
        <v>8</v>
      </c>
      <c r="N258" s="118">
        <v>32</v>
      </c>
      <c r="O258" s="118">
        <v>105</v>
      </c>
      <c r="P258" s="159">
        <v>43.2</v>
      </c>
      <c r="Q258" s="159">
        <v>43.2</v>
      </c>
      <c r="R258" s="159"/>
      <c r="S258" s="159"/>
      <c r="T258" s="159">
        <v>43.2</v>
      </c>
      <c r="U258" s="159"/>
      <c r="V258" s="159"/>
      <c r="W258" s="118" t="s">
        <v>212</v>
      </c>
      <c r="X258" s="118" t="s">
        <v>212</v>
      </c>
      <c r="Y258" s="118" t="s">
        <v>843</v>
      </c>
    </row>
    <row r="259" s="125" customFormat="1" ht="84" spans="1:25">
      <c r="A259" s="157">
        <v>195</v>
      </c>
      <c r="B259" s="118" t="s">
        <v>943</v>
      </c>
      <c r="C259" s="200" t="s">
        <v>944</v>
      </c>
      <c r="D259" s="118" t="s">
        <v>840</v>
      </c>
      <c r="E259" s="118" t="s">
        <v>945</v>
      </c>
      <c r="F259" s="118">
        <v>1</v>
      </c>
      <c r="G259" s="118" t="s">
        <v>84</v>
      </c>
      <c r="H259" s="118" t="s">
        <v>244</v>
      </c>
      <c r="I259" s="163" t="s">
        <v>95</v>
      </c>
      <c r="J259" s="118" t="s">
        <v>86</v>
      </c>
      <c r="K259" s="118" t="s">
        <v>86</v>
      </c>
      <c r="L259" s="118">
        <v>4</v>
      </c>
      <c r="M259" s="118">
        <v>8</v>
      </c>
      <c r="N259" s="118">
        <v>43</v>
      </c>
      <c r="O259" s="118">
        <v>117</v>
      </c>
      <c r="P259" s="203">
        <v>9.65</v>
      </c>
      <c r="Q259" s="203">
        <v>9.65</v>
      </c>
      <c r="R259" s="159"/>
      <c r="S259" s="159"/>
      <c r="T259" s="203">
        <v>9.65</v>
      </c>
      <c r="U259" s="159"/>
      <c r="V259" s="159"/>
      <c r="W259" s="118" t="s">
        <v>212</v>
      </c>
      <c r="X259" s="118" t="s">
        <v>212</v>
      </c>
      <c r="Y259" s="118" t="s">
        <v>843</v>
      </c>
    </row>
    <row r="260" s="125" customFormat="1" ht="108" spans="1:25">
      <c r="A260" s="157">
        <v>196</v>
      </c>
      <c r="B260" s="118" t="s">
        <v>946</v>
      </c>
      <c r="C260" s="118" t="s">
        <v>947</v>
      </c>
      <c r="D260" s="118" t="s">
        <v>840</v>
      </c>
      <c r="E260" s="118" t="s">
        <v>948</v>
      </c>
      <c r="F260" s="118">
        <v>1</v>
      </c>
      <c r="G260" s="118" t="s">
        <v>172</v>
      </c>
      <c r="H260" s="118" t="s">
        <v>591</v>
      </c>
      <c r="I260" s="163" t="s">
        <v>86</v>
      </c>
      <c r="J260" s="118" t="s">
        <v>86</v>
      </c>
      <c r="K260" s="118" t="s">
        <v>86</v>
      </c>
      <c r="L260" s="200">
        <v>5</v>
      </c>
      <c r="M260" s="118">
        <v>11</v>
      </c>
      <c r="N260" s="200">
        <v>103</v>
      </c>
      <c r="O260" s="118">
        <v>417</v>
      </c>
      <c r="P260" s="159">
        <v>4.4</v>
      </c>
      <c r="Q260" s="159">
        <v>4.4</v>
      </c>
      <c r="R260" s="159"/>
      <c r="S260" s="159"/>
      <c r="T260" s="159">
        <v>4.4</v>
      </c>
      <c r="U260" s="159"/>
      <c r="V260" s="159"/>
      <c r="W260" s="118" t="s">
        <v>212</v>
      </c>
      <c r="X260" s="118" t="s">
        <v>212</v>
      </c>
      <c r="Y260" s="118" t="s">
        <v>843</v>
      </c>
    </row>
    <row r="261" s="125" customFormat="1" ht="72" spans="1:25">
      <c r="A261" s="157">
        <v>197</v>
      </c>
      <c r="B261" s="118" t="s">
        <v>949</v>
      </c>
      <c r="C261" s="118" t="s">
        <v>950</v>
      </c>
      <c r="D261" s="118" t="s">
        <v>840</v>
      </c>
      <c r="E261" s="118" t="s">
        <v>951</v>
      </c>
      <c r="F261" s="118">
        <v>1</v>
      </c>
      <c r="G261" s="118" t="s">
        <v>172</v>
      </c>
      <c r="H261" s="118" t="s">
        <v>952</v>
      </c>
      <c r="I261" s="163" t="s">
        <v>95</v>
      </c>
      <c r="J261" s="118" t="s">
        <v>86</v>
      </c>
      <c r="K261" s="118" t="s">
        <v>86</v>
      </c>
      <c r="L261" s="200">
        <v>3</v>
      </c>
      <c r="M261" s="118">
        <v>8</v>
      </c>
      <c r="N261" s="200">
        <v>138</v>
      </c>
      <c r="O261" s="118">
        <v>592</v>
      </c>
      <c r="P261" s="159">
        <v>14.17</v>
      </c>
      <c r="Q261" s="159">
        <v>14.17</v>
      </c>
      <c r="R261" s="159"/>
      <c r="S261" s="159"/>
      <c r="T261" s="159">
        <v>14.17</v>
      </c>
      <c r="U261" s="159"/>
      <c r="V261" s="159"/>
      <c r="W261" s="118" t="s">
        <v>212</v>
      </c>
      <c r="X261" s="118" t="s">
        <v>212</v>
      </c>
      <c r="Y261" s="118" t="s">
        <v>843</v>
      </c>
    </row>
    <row r="262" s="125" customFormat="1" ht="72" spans="1:25">
      <c r="A262" s="157">
        <v>198</v>
      </c>
      <c r="B262" s="118" t="s">
        <v>953</v>
      </c>
      <c r="C262" s="118" t="s">
        <v>954</v>
      </c>
      <c r="D262" s="118" t="s">
        <v>840</v>
      </c>
      <c r="E262" s="118" t="s">
        <v>955</v>
      </c>
      <c r="F262" s="118">
        <v>1</v>
      </c>
      <c r="G262" s="118" t="s">
        <v>172</v>
      </c>
      <c r="H262" s="118" t="s">
        <v>956</v>
      </c>
      <c r="I262" s="163" t="s">
        <v>86</v>
      </c>
      <c r="J262" s="118" t="s">
        <v>86</v>
      </c>
      <c r="K262" s="118" t="s">
        <v>86</v>
      </c>
      <c r="L262" s="200">
        <v>3</v>
      </c>
      <c r="M262" s="118">
        <v>8</v>
      </c>
      <c r="N262" s="200">
        <v>19</v>
      </c>
      <c r="O262" s="118">
        <v>78</v>
      </c>
      <c r="P262" s="159">
        <v>32.54</v>
      </c>
      <c r="Q262" s="159">
        <v>32.54</v>
      </c>
      <c r="R262" s="159"/>
      <c r="S262" s="159">
        <v>18</v>
      </c>
      <c r="T262" s="159">
        <v>14.54</v>
      </c>
      <c r="U262" s="159"/>
      <c r="V262" s="159"/>
      <c r="W262" s="118" t="s">
        <v>212</v>
      </c>
      <c r="X262" s="118" t="s">
        <v>212</v>
      </c>
      <c r="Y262" s="118" t="s">
        <v>843</v>
      </c>
    </row>
    <row r="263" s="125" customFormat="1" ht="72" spans="1:25">
      <c r="A263" s="157">
        <v>199</v>
      </c>
      <c r="B263" s="118" t="s">
        <v>957</v>
      </c>
      <c r="C263" s="118" t="s">
        <v>958</v>
      </c>
      <c r="D263" s="118" t="s">
        <v>840</v>
      </c>
      <c r="E263" s="118" t="s">
        <v>959</v>
      </c>
      <c r="F263" s="118">
        <v>1</v>
      </c>
      <c r="G263" s="118" t="s">
        <v>100</v>
      </c>
      <c r="H263" s="118" t="s">
        <v>960</v>
      </c>
      <c r="I263" s="163" t="s">
        <v>86</v>
      </c>
      <c r="J263" s="118" t="s">
        <v>86</v>
      </c>
      <c r="K263" s="118" t="s">
        <v>86</v>
      </c>
      <c r="L263" s="200">
        <v>1</v>
      </c>
      <c r="M263" s="118">
        <v>2</v>
      </c>
      <c r="N263" s="200">
        <v>6</v>
      </c>
      <c r="O263" s="118">
        <v>19</v>
      </c>
      <c r="P263" s="159">
        <v>14.5</v>
      </c>
      <c r="Q263" s="159">
        <v>14.5</v>
      </c>
      <c r="R263" s="159"/>
      <c r="S263" s="159"/>
      <c r="T263" s="159">
        <v>14.5</v>
      </c>
      <c r="U263" s="159"/>
      <c r="V263" s="159"/>
      <c r="W263" s="118" t="s">
        <v>212</v>
      </c>
      <c r="X263" s="118" t="s">
        <v>212</v>
      </c>
      <c r="Y263" s="118" t="s">
        <v>843</v>
      </c>
    </row>
    <row r="264" s="125" customFormat="1" ht="72" spans="1:25">
      <c r="A264" s="157">
        <v>200</v>
      </c>
      <c r="B264" s="118" t="s">
        <v>961</v>
      </c>
      <c r="C264" s="118" t="s">
        <v>962</v>
      </c>
      <c r="D264" s="118" t="s">
        <v>840</v>
      </c>
      <c r="E264" s="118" t="s">
        <v>963</v>
      </c>
      <c r="F264" s="118">
        <v>1</v>
      </c>
      <c r="G264" s="160" t="s">
        <v>183</v>
      </c>
      <c r="H264" s="160" t="s">
        <v>184</v>
      </c>
      <c r="I264" s="118" t="s">
        <v>95</v>
      </c>
      <c r="J264" s="118" t="s">
        <v>86</v>
      </c>
      <c r="K264" s="118" t="s">
        <v>86</v>
      </c>
      <c r="L264" s="118">
        <v>11</v>
      </c>
      <c r="M264" s="118">
        <v>29</v>
      </c>
      <c r="N264" s="118">
        <v>138</v>
      </c>
      <c r="O264" s="118">
        <v>401</v>
      </c>
      <c r="P264" s="177">
        <v>100</v>
      </c>
      <c r="Q264" s="177">
        <v>100</v>
      </c>
      <c r="R264" s="159"/>
      <c r="S264" s="159"/>
      <c r="T264" s="177">
        <v>100</v>
      </c>
      <c r="U264" s="159"/>
      <c r="V264" s="159"/>
      <c r="W264" s="118" t="s">
        <v>212</v>
      </c>
      <c r="X264" s="118" t="s">
        <v>212</v>
      </c>
      <c r="Y264" s="118" t="s">
        <v>964</v>
      </c>
    </row>
    <row r="265" s="125" customFormat="1" ht="72" spans="1:25">
      <c r="A265" s="157">
        <v>201</v>
      </c>
      <c r="B265" s="118" t="s">
        <v>965</v>
      </c>
      <c r="C265" s="118" t="s">
        <v>966</v>
      </c>
      <c r="D265" s="118" t="s">
        <v>840</v>
      </c>
      <c r="E265" s="118" t="s">
        <v>967</v>
      </c>
      <c r="F265" s="118">
        <v>1</v>
      </c>
      <c r="G265" s="160" t="s">
        <v>452</v>
      </c>
      <c r="H265" s="160" t="s">
        <v>968</v>
      </c>
      <c r="I265" s="118" t="s">
        <v>86</v>
      </c>
      <c r="J265" s="118" t="s">
        <v>86</v>
      </c>
      <c r="K265" s="118" t="s">
        <v>86</v>
      </c>
      <c r="L265" s="118">
        <v>15</v>
      </c>
      <c r="M265" s="118">
        <v>43</v>
      </c>
      <c r="N265" s="118">
        <v>204</v>
      </c>
      <c r="O265" s="118">
        <v>680</v>
      </c>
      <c r="P265" s="177">
        <v>98</v>
      </c>
      <c r="Q265" s="177">
        <v>98</v>
      </c>
      <c r="R265" s="159"/>
      <c r="S265" s="159"/>
      <c r="T265" s="177">
        <v>98</v>
      </c>
      <c r="U265" s="159"/>
      <c r="V265" s="159"/>
      <c r="W265" s="118" t="s">
        <v>212</v>
      </c>
      <c r="X265" s="118" t="s">
        <v>212</v>
      </c>
      <c r="Y265" s="118" t="s">
        <v>843</v>
      </c>
    </row>
    <row r="266" s="125" customFormat="1" ht="72" spans="1:25">
      <c r="A266" s="157">
        <v>202</v>
      </c>
      <c r="B266" s="37" t="s">
        <v>969</v>
      </c>
      <c r="C266" s="118" t="s">
        <v>970</v>
      </c>
      <c r="D266" s="118" t="s">
        <v>971</v>
      </c>
      <c r="E266" s="118" t="s">
        <v>972</v>
      </c>
      <c r="F266" s="118">
        <v>1</v>
      </c>
      <c r="G266" s="158" t="s">
        <v>471</v>
      </c>
      <c r="H266" s="158" t="s">
        <v>472</v>
      </c>
      <c r="I266" s="118" t="s">
        <v>86</v>
      </c>
      <c r="J266" s="118" t="s">
        <v>86</v>
      </c>
      <c r="K266" s="118" t="s">
        <v>86</v>
      </c>
      <c r="L266" s="118">
        <v>560</v>
      </c>
      <c r="M266" s="118">
        <v>1120</v>
      </c>
      <c r="N266" s="118">
        <v>1200</v>
      </c>
      <c r="O266" s="172">
        <v>4200</v>
      </c>
      <c r="P266" s="115">
        <v>100</v>
      </c>
      <c r="Q266" s="115"/>
      <c r="R266" s="159"/>
      <c r="S266" s="159"/>
      <c r="T266" s="159"/>
      <c r="U266" s="159"/>
      <c r="V266" s="159">
        <v>100</v>
      </c>
      <c r="W266" s="118" t="s">
        <v>212</v>
      </c>
      <c r="X266" s="118" t="s">
        <v>212</v>
      </c>
      <c r="Y266" s="118" t="s">
        <v>964</v>
      </c>
    </row>
    <row r="267" s="125" customFormat="1" ht="84" spans="1:25">
      <c r="A267" s="157">
        <v>203</v>
      </c>
      <c r="B267" s="37" t="s">
        <v>973</v>
      </c>
      <c r="C267" s="118" t="s">
        <v>974</v>
      </c>
      <c r="D267" s="118" t="s">
        <v>975</v>
      </c>
      <c r="E267" s="118" t="s">
        <v>976</v>
      </c>
      <c r="F267" s="118">
        <v>1</v>
      </c>
      <c r="G267" s="158" t="s">
        <v>977</v>
      </c>
      <c r="H267" s="158" t="s">
        <v>978</v>
      </c>
      <c r="I267" s="118" t="s">
        <v>95</v>
      </c>
      <c r="J267" s="118" t="s">
        <v>86</v>
      </c>
      <c r="K267" s="118" t="s">
        <v>86</v>
      </c>
      <c r="L267" s="158">
        <v>62</v>
      </c>
      <c r="M267" s="158">
        <v>184</v>
      </c>
      <c r="N267" s="118">
        <v>914</v>
      </c>
      <c r="O267" s="172">
        <v>3200</v>
      </c>
      <c r="P267" s="115">
        <v>155</v>
      </c>
      <c r="Q267" s="115"/>
      <c r="R267" s="159"/>
      <c r="S267" s="159"/>
      <c r="T267" s="159"/>
      <c r="U267" s="159"/>
      <c r="V267" s="159">
        <v>155</v>
      </c>
      <c r="W267" s="118" t="s">
        <v>212</v>
      </c>
      <c r="X267" s="118" t="s">
        <v>212</v>
      </c>
      <c r="Y267" s="118" t="s">
        <v>843</v>
      </c>
    </row>
    <row r="268" s="125" customFormat="1" ht="72" spans="1:25">
      <c r="A268" s="157">
        <v>204</v>
      </c>
      <c r="B268" s="118" t="s">
        <v>979</v>
      </c>
      <c r="C268" s="118" t="s">
        <v>980</v>
      </c>
      <c r="D268" s="118" t="s">
        <v>971</v>
      </c>
      <c r="E268" s="118" t="s">
        <v>981</v>
      </c>
      <c r="F268" s="118">
        <v>1</v>
      </c>
      <c r="G268" s="158" t="s">
        <v>471</v>
      </c>
      <c r="H268" s="158" t="s">
        <v>472</v>
      </c>
      <c r="I268" s="118" t="s">
        <v>86</v>
      </c>
      <c r="J268" s="118" t="s">
        <v>86</v>
      </c>
      <c r="K268" s="118" t="s">
        <v>86</v>
      </c>
      <c r="L268" s="118">
        <v>9600</v>
      </c>
      <c r="M268" s="118">
        <v>34100</v>
      </c>
      <c r="N268" s="118">
        <v>28580</v>
      </c>
      <c r="O268" s="172">
        <v>100000</v>
      </c>
      <c r="P268" s="115">
        <v>100</v>
      </c>
      <c r="Q268" s="115">
        <v>100</v>
      </c>
      <c r="R268" s="159"/>
      <c r="S268" s="159"/>
      <c r="T268" s="159">
        <v>100</v>
      </c>
      <c r="U268" s="159"/>
      <c r="V268" s="159"/>
      <c r="W268" s="118" t="s">
        <v>212</v>
      </c>
      <c r="X268" s="118" t="s">
        <v>212</v>
      </c>
      <c r="Y268" s="118" t="s">
        <v>982</v>
      </c>
    </row>
    <row r="269" s="125" customFormat="1" ht="72" spans="1:25">
      <c r="A269" s="157">
        <v>205</v>
      </c>
      <c r="B269" s="118" t="s">
        <v>983</v>
      </c>
      <c r="C269" s="118" t="s">
        <v>984</v>
      </c>
      <c r="D269" s="118" t="s">
        <v>971</v>
      </c>
      <c r="E269" s="118" t="s">
        <v>985</v>
      </c>
      <c r="F269" s="118">
        <v>1</v>
      </c>
      <c r="G269" s="158" t="s">
        <v>471</v>
      </c>
      <c r="H269" s="158" t="s">
        <v>472</v>
      </c>
      <c r="I269" s="118" t="s">
        <v>86</v>
      </c>
      <c r="J269" s="118" t="s">
        <v>86</v>
      </c>
      <c r="K269" s="118" t="s">
        <v>86</v>
      </c>
      <c r="L269" s="118">
        <v>3000</v>
      </c>
      <c r="M269" s="118">
        <v>8240</v>
      </c>
      <c r="N269" s="118">
        <v>9888</v>
      </c>
      <c r="O269" s="172">
        <v>28610</v>
      </c>
      <c r="P269" s="115">
        <v>10</v>
      </c>
      <c r="Q269" s="115">
        <v>10</v>
      </c>
      <c r="R269" s="159"/>
      <c r="S269" s="159"/>
      <c r="T269" s="159">
        <v>10</v>
      </c>
      <c r="U269" s="159"/>
      <c r="V269" s="159"/>
      <c r="W269" s="118" t="s">
        <v>212</v>
      </c>
      <c r="X269" s="118" t="s">
        <v>212</v>
      </c>
      <c r="Y269" s="118" t="s">
        <v>986</v>
      </c>
    </row>
    <row r="270" s="125" customFormat="1" ht="84" spans="1:25">
      <c r="A270" s="157">
        <v>206</v>
      </c>
      <c r="B270" s="118" t="s">
        <v>987</v>
      </c>
      <c r="C270" s="118" t="s">
        <v>988</v>
      </c>
      <c r="D270" s="118" t="s">
        <v>989</v>
      </c>
      <c r="E270" s="118" t="s">
        <v>990</v>
      </c>
      <c r="F270" s="118">
        <v>1</v>
      </c>
      <c r="G270" s="118" t="s">
        <v>93</v>
      </c>
      <c r="H270" s="118" t="s">
        <v>991</v>
      </c>
      <c r="I270" s="118" t="s">
        <v>95</v>
      </c>
      <c r="J270" s="118" t="s">
        <v>86</v>
      </c>
      <c r="K270" s="118" t="s">
        <v>86</v>
      </c>
      <c r="L270" s="118">
        <v>103</v>
      </c>
      <c r="M270" s="118">
        <v>235</v>
      </c>
      <c r="N270" s="118">
        <v>198</v>
      </c>
      <c r="O270" s="172">
        <v>674</v>
      </c>
      <c r="P270" s="115">
        <v>299</v>
      </c>
      <c r="Q270" s="115">
        <v>299</v>
      </c>
      <c r="R270" s="159"/>
      <c r="S270" s="159"/>
      <c r="T270" s="159">
        <v>299</v>
      </c>
      <c r="U270" s="159"/>
      <c r="V270" s="159"/>
      <c r="W270" s="118" t="s">
        <v>212</v>
      </c>
      <c r="X270" s="118" t="s">
        <v>212</v>
      </c>
      <c r="Y270" s="118" t="s">
        <v>992</v>
      </c>
    </row>
    <row r="271" s="125" customFormat="1" ht="110" customHeight="1" spans="1:25">
      <c r="A271" s="157">
        <v>207</v>
      </c>
      <c r="B271" s="37" t="s">
        <v>993</v>
      </c>
      <c r="C271" s="118" t="s">
        <v>994</v>
      </c>
      <c r="D271" s="118" t="s">
        <v>989</v>
      </c>
      <c r="E271" s="118" t="s">
        <v>995</v>
      </c>
      <c r="F271" s="118">
        <v>1</v>
      </c>
      <c r="G271" s="118" t="s">
        <v>93</v>
      </c>
      <c r="H271" s="118" t="s">
        <v>996</v>
      </c>
      <c r="I271" s="118" t="s">
        <v>86</v>
      </c>
      <c r="J271" s="118" t="s">
        <v>86</v>
      </c>
      <c r="K271" s="118" t="s">
        <v>86</v>
      </c>
      <c r="L271" s="118">
        <v>60</v>
      </c>
      <c r="M271" s="118">
        <v>132</v>
      </c>
      <c r="N271" s="118">
        <v>122</v>
      </c>
      <c r="O271" s="172">
        <v>428</v>
      </c>
      <c r="P271" s="115">
        <v>186</v>
      </c>
      <c r="Q271" s="115">
        <v>186</v>
      </c>
      <c r="R271" s="159"/>
      <c r="S271" s="159">
        <v>186</v>
      </c>
      <c r="T271" s="159"/>
      <c r="U271" s="159"/>
      <c r="V271" s="159"/>
      <c r="W271" s="118" t="s">
        <v>212</v>
      </c>
      <c r="X271" s="118" t="s">
        <v>212</v>
      </c>
      <c r="Y271" s="118" t="s">
        <v>992</v>
      </c>
    </row>
    <row r="272" s="126" customFormat="1" ht="110" customHeight="1" spans="1:25">
      <c r="A272" s="167" t="s">
        <v>997</v>
      </c>
      <c r="B272" s="155"/>
      <c r="C272" s="155"/>
      <c r="D272" s="155"/>
      <c r="E272" s="155"/>
      <c r="F272" s="155">
        <v>1</v>
      </c>
      <c r="G272" s="155"/>
      <c r="H272" s="155"/>
      <c r="I272" s="155"/>
      <c r="J272" s="155"/>
      <c r="K272" s="155"/>
      <c r="L272" s="155"/>
      <c r="M272" s="155"/>
      <c r="N272" s="155"/>
      <c r="O272" s="155"/>
      <c r="P272" s="155">
        <f>SUM(P273)</f>
        <v>40</v>
      </c>
      <c r="Q272" s="155">
        <f t="shared" ref="Q272:V272" si="32">SUM(Q273)</f>
        <v>40</v>
      </c>
      <c r="R272" s="155">
        <f t="shared" si="32"/>
        <v>0</v>
      </c>
      <c r="S272" s="155">
        <f t="shared" si="32"/>
        <v>40</v>
      </c>
      <c r="T272" s="155">
        <f t="shared" si="32"/>
        <v>0</v>
      </c>
      <c r="U272" s="155">
        <f t="shared" si="32"/>
        <v>0</v>
      </c>
      <c r="V272" s="155">
        <f t="shared" si="32"/>
        <v>0</v>
      </c>
      <c r="W272" s="155"/>
      <c r="X272" s="155"/>
      <c r="Y272" s="155"/>
    </row>
    <row r="273" s="125" customFormat="1" ht="110" customHeight="1" spans="1:25">
      <c r="A273" s="115" t="s">
        <v>998</v>
      </c>
      <c r="B273" s="118" t="s">
        <v>999</v>
      </c>
      <c r="C273" s="118" t="s">
        <v>1000</v>
      </c>
      <c r="D273" s="118" t="s">
        <v>606</v>
      </c>
      <c r="E273" s="118" t="s">
        <v>1001</v>
      </c>
      <c r="F273" s="118">
        <v>1</v>
      </c>
      <c r="G273" s="160" t="s">
        <v>172</v>
      </c>
      <c r="H273" s="160" t="s">
        <v>815</v>
      </c>
      <c r="I273" s="158" t="s">
        <v>86</v>
      </c>
      <c r="J273" s="118" t="s">
        <v>95</v>
      </c>
      <c r="K273" s="118" t="s">
        <v>86</v>
      </c>
      <c r="L273" s="118">
        <v>81</v>
      </c>
      <c r="M273" s="118">
        <v>375</v>
      </c>
      <c r="N273" s="118">
        <v>466</v>
      </c>
      <c r="O273" s="118">
        <v>1991</v>
      </c>
      <c r="P273" s="159">
        <v>40</v>
      </c>
      <c r="Q273" s="159">
        <v>40</v>
      </c>
      <c r="R273" s="184"/>
      <c r="S273" s="159">
        <v>40</v>
      </c>
      <c r="T273" s="159"/>
      <c r="U273" s="159"/>
      <c r="V273" s="159"/>
      <c r="W273" s="160" t="s">
        <v>172</v>
      </c>
      <c r="X273" s="118" t="s">
        <v>164</v>
      </c>
      <c r="Y273" s="118" t="s">
        <v>1002</v>
      </c>
    </row>
    <row r="274" s="126" customFormat="1" ht="110" customHeight="1" spans="1:25">
      <c r="A274" s="167" t="s">
        <v>1003</v>
      </c>
      <c r="B274" s="155"/>
      <c r="C274" s="155"/>
      <c r="D274" s="155"/>
      <c r="E274" s="155"/>
      <c r="F274" s="155"/>
      <c r="G274" s="155"/>
      <c r="H274" s="155"/>
      <c r="I274" s="155"/>
      <c r="J274" s="155"/>
      <c r="K274" s="155"/>
      <c r="L274" s="155"/>
      <c r="M274" s="155"/>
      <c r="N274" s="155"/>
      <c r="O274" s="155"/>
      <c r="P274" s="155"/>
      <c r="Q274" s="155"/>
      <c r="R274" s="155"/>
      <c r="S274" s="155"/>
      <c r="T274" s="155"/>
      <c r="U274" s="155"/>
      <c r="V274" s="186"/>
      <c r="W274" s="155"/>
      <c r="X274" s="155"/>
      <c r="Y274" s="155"/>
    </row>
    <row r="275" s="126" customFormat="1" ht="144" spans="1:25">
      <c r="A275" s="167" t="s">
        <v>1004</v>
      </c>
      <c r="B275" s="155"/>
      <c r="C275" s="155"/>
      <c r="D275" s="155"/>
      <c r="E275" s="155"/>
      <c r="F275" s="155"/>
      <c r="G275" s="155"/>
      <c r="H275" s="155"/>
      <c r="I275" s="155"/>
      <c r="J275" s="155"/>
      <c r="K275" s="155"/>
      <c r="L275" s="155"/>
      <c r="M275" s="155"/>
      <c r="N275" s="155"/>
      <c r="O275" s="155"/>
      <c r="P275" s="155"/>
      <c r="Q275" s="155"/>
      <c r="R275" s="155"/>
      <c r="S275" s="155"/>
      <c r="T275" s="155"/>
      <c r="U275" s="155"/>
      <c r="V275" s="186"/>
      <c r="W275" s="155"/>
      <c r="X275" s="155"/>
      <c r="Y275" s="155"/>
    </row>
    <row r="276" s="126" customFormat="1" ht="24" spans="1:25">
      <c r="A276" s="168" t="s">
        <v>1005</v>
      </c>
      <c r="B276" s="151"/>
      <c r="C276" s="151"/>
      <c r="D276" s="151"/>
      <c r="E276" s="151"/>
      <c r="F276" s="151">
        <v>8</v>
      </c>
      <c r="G276" s="151"/>
      <c r="H276" s="151"/>
      <c r="I276" s="151"/>
      <c r="J276" s="151"/>
      <c r="K276" s="151"/>
      <c r="L276" s="151"/>
      <c r="M276" s="151"/>
      <c r="N276" s="151"/>
      <c r="O276" s="151"/>
      <c r="P276" s="151">
        <f>SUBTOTAL(9,P277)</f>
        <v>120</v>
      </c>
      <c r="Q276" s="151">
        <f t="shared" ref="Q276:V276" si="33">SUBTOTAL(9,Q277)</f>
        <v>120</v>
      </c>
      <c r="R276" s="151">
        <f t="shared" si="33"/>
        <v>0</v>
      </c>
      <c r="S276" s="151">
        <f t="shared" si="33"/>
        <v>0</v>
      </c>
      <c r="T276" s="151">
        <f t="shared" si="33"/>
        <v>120</v>
      </c>
      <c r="U276" s="151">
        <f t="shared" si="33"/>
        <v>0</v>
      </c>
      <c r="V276" s="151">
        <f t="shared" si="33"/>
        <v>0</v>
      </c>
      <c r="W276" s="151"/>
      <c r="X276" s="151"/>
      <c r="Y276" s="151"/>
    </row>
    <row r="277" s="126" customFormat="1" ht="60" spans="1:25">
      <c r="A277" s="167" t="s">
        <v>1006</v>
      </c>
      <c r="B277" s="155"/>
      <c r="C277" s="155"/>
      <c r="D277" s="155"/>
      <c r="E277" s="155"/>
      <c r="F277" s="155">
        <v>8</v>
      </c>
      <c r="G277" s="155"/>
      <c r="H277" s="155"/>
      <c r="I277" s="155"/>
      <c r="J277" s="155"/>
      <c r="K277" s="155"/>
      <c r="L277" s="155"/>
      <c r="M277" s="155"/>
      <c r="N277" s="155"/>
      <c r="O277" s="155"/>
      <c r="P277" s="155">
        <f>SUM(P278:P285)</f>
        <v>120</v>
      </c>
      <c r="Q277" s="155">
        <f t="shared" ref="Q277:V277" si="34">SUM(Q278:Q285)</f>
        <v>120</v>
      </c>
      <c r="R277" s="155">
        <f t="shared" si="34"/>
        <v>0</v>
      </c>
      <c r="S277" s="155">
        <f t="shared" si="34"/>
        <v>0</v>
      </c>
      <c r="T277" s="155">
        <f t="shared" si="34"/>
        <v>120</v>
      </c>
      <c r="U277" s="155">
        <f t="shared" si="34"/>
        <v>0</v>
      </c>
      <c r="V277" s="155">
        <f t="shared" si="34"/>
        <v>0</v>
      </c>
      <c r="W277" s="155"/>
      <c r="X277" s="155"/>
      <c r="Y277" s="155"/>
    </row>
    <row r="278" s="125" customFormat="1" ht="72" spans="1:25">
      <c r="A278" s="157">
        <v>209</v>
      </c>
      <c r="B278" s="160" t="s">
        <v>1007</v>
      </c>
      <c r="C278" s="160" t="s">
        <v>1008</v>
      </c>
      <c r="D278" s="158" t="s">
        <v>132</v>
      </c>
      <c r="E278" s="160" t="s">
        <v>1009</v>
      </c>
      <c r="F278" s="118">
        <v>1</v>
      </c>
      <c r="G278" s="201" t="s">
        <v>1010</v>
      </c>
      <c r="H278" s="118" t="s">
        <v>732</v>
      </c>
      <c r="I278" s="118" t="s">
        <v>95</v>
      </c>
      <c r="J278" s="118" t="s">
        <v>86</v>
      </c>
      <c r="K278" s="118" t="s">
        <v>86</v>
      </c>
      <c r="L278" s="118">
        <v>122</v>
      </c>
      <c r="M278" s="118">
        <v>486</v>
      </c>
      <c r="N278" s="118">
        <v>581</v>
      </c>
      <c r="O278" s="118">
        <v>2245</v>
      </c>
      <c r="P278" s="115">
        <v>15</v>
      </c>
      <c r="Q278" s="115">
        <v>15</v>
      </c>
      <c r="R278" s="159"/>
      <c r="S278" s="159"/>
      <c r="T278" s="115">
        <v>15</v>
      </c>
      <c r="U278" s="159"/>
      <c r="V278" s="159"/>
      <c r="W278" s="158" t="s">
        <v>87</v>
      </c>
      <c r="X278" s="158" t="s">
        <v>87</v>
      </c>
      <c r="Y278" s="158" t="s">
        <v>1011</v>
      </c>
    </row>
    <row r="279" s="125" customFormat="1" ht="60" spans="1:25">
      <c r="A279" s="157">
        <v>210</v>
      </c>
      <c r="B279" s="160" t="s">
        <v>1012</v>
      </c>
      <c r="C279" s="160" t="s">
        <v>1008</v>
      </c>
      <c r="D279" s="158" t="s">
        <v>132</v>
      </c>
      <c r="E279" s="160" t="s">
        <v>1013</v>
      </c>
      <c r="F279" s="118">
        <v>1</v>
      </c>
      <c r="G279" s="118" t="s">
        <v>183</v>
      </c>
      <c r="H279" s="118" t="s">
        <v>184</v>
      </c>
      <c r="I279" s="118" t="s">
        <v>95</v>
      </c>
      <c r="J279" s="118" t="s">
        <v>86</v>
      </c>
      <c r="K279" s="118" t="s">
        <v>86</v>
      </c>
      <c r="L279" s="118">
        <v>58</v>
      </c>
      <c r="M279" s="118">
        <v>182</v>
      </c>
      <c r="N279" s="118">
        <v>399</v>
      </c>
      <c r="O279" s="118">
        <v>1803</v>
      </c>
      <c r="P279" s="115">
        <v>15</v>
      </c>
      <c r="Q279" s="115">
        <v>15</v>
      </c>
      <c r="R279" s="159"/>
      <c r="S279" s="159"/>
      <c r="T279" s="115">
        <v>15</v>
      </c>
      <c r="U279" s="159"/>
      <c r="V279" s="159"/>
      <c r="W279" s="158" t="s">
        <v>87</v>
      </c>
      <c r="X279" s="158" t="s">
        <v>87</v>
      </c>
      <c r="Y279" s="158" t="s">
        <v>1011</v>
      </c>
    </row>
    <row r="280" s="125" customFormat="1" ht="60" spans="1:25">
      <c r="A280" s="157">
        <v>211</v>
      </c>
      <c r="B280" s="160" t="s">
        <v>1014</v>
      </c>
      <c r="C280" s="160" t="s">
        <v>1008</v>
      </c>
      <c r="D280" s="158" t="s">
        <v>132</v>
      </c>
      <c r="E280" s="160" t="s">
        <v>1015</v>
      </c>
      <c r="F280" s="118">
        <v>1</v>
      </c>
      <c r="G280" s="118" t="s">
        <v>172</v>
      </c>
      <c r="H280" s="118" t="s">
        <v>1016</v>
      </c>
      <c r="I280" s="118" t="s">
        <v>95</v>
      </c>
      <c r="J280" s="118" t="s">
        <v>86</v>
      </c>
      <c r="K280" s="118" t="s">
        <v>86</v>
      </c>
      <c r="L280" s="118">
        <v>68</v>
      </c>
      <c r="M280" s="118">
        <v>287</v>
      </c>
      <c r="N280" s="118">
        <v>386</v>
      </c>
      <c r="O280" s="118">
        <v>1732</v>
      </c>
      <c r="P280" s="115">
        <v>15</v>
      </c>
      <c r="Q280" s="115">
        <v>15</v>
      </c>
      <c r="R280" s="159"/>
      <c r="S280" s="159"/>
      <c r="T280" s="115">
        <v>15</v>
      </c>
      <c r="U280" s="159"/>
      <c r="V280" s="159"/>
      <c r="W280" s="158" t="s">
        <v>87</v>
      </c>
      <c r="X280" s="158" t="s">
        <v>87</v>
      </c>
      <c r="Y280" s="158" t="s">
        <v>1011</v>
      </c>
    </row>
    <row r="281" s="125" customFormat="1" ht="60" spans="1:25">
      <c r="A281" s="157">
        <v>212</v>
      </c>
      <c r="B281" s="160" t="s">
        <v>1017</v>
      </c>
      <c r="C281" s="160" t="s">
        <v>1008</v>
      </c>
      <c r="D281" s="158" t="s">
        <v>132</v>
      </c>
      <c r="E281" s="160" t="s">
        <v>1018</v>
      </c>
      <c r="F281" s="118">
        <v>1</v>
      </c>
      <c r="G281" s="118" t="s">
        <v>111</v>
      </c>
      <c r="H281" s="118" t="s">
        <v>408</v>
      </c>
      <c r="I281" s="118" t="s">
        <v>86</v>
      </c>
      <c r="J281" s="118" t="s">
        <v>86</v>
      </c>
      <c r="K281" s="118" t="s">
        <v>86</v>
      </c>
      <c r="L281" s="118">
        <v>45</v>
      </c>
      <c r="M281" s="118">
        <v>147</v>
      </c>
      <c r="N281" s="118">
        <v>568</v>
      </c>
      <c r="O281" s="118">
        <v>2254</v>
      </c>
      <c r="P281" s="115">
        <v>15</v>
      </c>
      <c r="Q281" s="115">
        <v>15</v>
      </c>
      <c r="R281" s="159"/>
      <c r="S281" s="159"/>
      <c r="T281" s="115">
        <v>15</v>
      </c>
      <c r="U281" s="159"/>
      <c r="V281" s="159"/>
      <c r="W281" s="158" t="s">
        <v>87</v>
      </c>
      <c r="X281" s="158" t="s">
        <v>87</v>
      </c>
      <c r="Y281" s="158" t="s">
        <v>1011</v>
      </c>
    </row>
    <row r="282" s="125" customFormat="1" ht="60" spans="1:25">
      <c r="A282" s="157">
        <v>213</v>
      </c>
      <c r="B282" s="160" t="s">
        <v>1019</v>
      </c>
      <c r="C282" s="160" t="s">
        <v>1008</v>
      </c>
      <c r="D282" s="158" t="s">
        <v>132</v>
      </c>
      <c r="E282" s="160" t="s">
        <v>1020</v>
      </c>
      <c r="F282" s="118">
        <v>1</v>
      </c>
      <c r="G282" s="118" t="s">
        <v>172</v>
      </c>
      <c r="H282" s="118" t="s">
        <v>297</v>
      </c>
      <c r="I282" s="118" t="s">
        <v>86</v>
      </c>
      <c r="J282" s="118" t="s">
        <v>86</v>
      </c>
      <c r="K282" s="118" t="s">
        <v>86</v>
      </c>
      <c r="L282" s="118">
        <v>26</v>
      </c>
      <c r="M282" s="118">
        <v>101</v>
      </c>
      <c r="N282" s="118">
        <v>275</v>
      </c>
      <c r="O282" s="118">
        <v>1085</v>
      </c>
      <c r="P282" s="115">
        <v>15</v>
      </c>
      <c r="Q282" s="115">
        <v>15</v>
      </c>
      <c r="R282" s="159"/>
      <c r="S282" s="159"/>
      <c r="T282" s="115">
        <v>15</v>
      </c>
      <c r="U282" s="159"/>
      <c r="V282" s="159"/>
      <c r="W282" s="158" t="s">
        <v>87</v>
      </c>
      <c r="X282" s="158" t="s">
        <v>87</v>
      </c>
      <c r="Y282" s="158" t="s">
        <v>1011</v>
      </c>
    </row>
    <row r="283" s="125" customFormat="1" ht="60" spans="1:25">
      <c r="A283" s="157">
        <v>214</v>
      </c>
      <c r="B283" s="160" t="s">
        <v>1021</v>
      </c>
      <c r="C283" s="160" t="s">
        <v>1008</v>
      </c>
      <c r="D283" s="158" t="s">
        <v>132</v>
      </c>
      <c r="E283" s="160" t="s">
        <v>1022</v>
      </c>
      <c r="F283" s="118">
        <v>1</v>
      </c>
      <c r="G283" s="118" t="s">
        <v>84</v>
      </c>
      <c r="H283" s="118" t="s">
        <v>85</v>
      </c>
      <c r="I283" s="118" t="s">
        <v>95</v>
      </c>
      <c r="J283" s="118" t="s">
        <v>86</v>
      </c>
      <c r="K283" s="118" t="s">
        <v>86</v>
      </c>
      <c r="L283" s="118">
        <v>20</v>
      </c>
      <c r="M283" s="118">
        <v>32</v>
      </c>
      <c r="N283" s="118">
        <v>306</v>
      </c>
      <c r="O283" s="118">
        <v>765</v>
      </c>
      <c r="P283" s="115">
        <v>15</v>
      </c>
      <c r="Q283" s="115">
        <v>15</v>
      </c>
      <c r="R283" s="159"/>
      <c r="S283" s="159"/>
      <c r="T283" s="115">
        <v>15</v>
      </c>
      <c r="U283" s="159"/>
      <c r="V283" s="159"/>
      <c r="W283" s="158" t="s">
        <v>87</v>
      </c>
      <c r="X283" s="158" t="s">
        <v>87</v>
      </c>
      <c r="Y283" s="158" t="s">
        <v>1011</v>
      </c>
    </row>
    <row r="284" s="125" customFormat="1" ht="60" spans="1:25">
      <c r="A284" s="157">
        <v>215</v>
      </c>
      <c r="B284" s="160" t="s">
        <v>1023</v>
      </c>
      <c r="C284" s="160" t="s">
        <v>1008</v>
      </c>
      <c r="D284" s="158" t="s">
        <v>132</v>
      </c>
      <c r="E284" s="160" t="s">
        <v>1024</v>
      </c>
      <c r="F284" s="118">
        <v>1</v>
      </c>
      <c r="G284" s="118" t="s">
        <v>93</v>
      </c>
      <c r="H284" s="118" t="s">
        <v>94</v>
      </c>
      <c r="I284" s="118" t="s">
        <v>95</v>
      </c>
      <c r="J284" s="118" t="s">
        <v>86</v>
      </c>
      <c r="K284" s="118" t="s">
        <v>86</v>
      </c>
      <c r="L284" s="118">
        <v>94</v>
      </c>
      <c r="M284" s="118">
        <v>310</v>
      </c>
      <c r="N284" s="118">
        <v>721</v>
      </c>
      <c r="O284" s="118">
        <v>2715</v>
      </c>
      <c r="P284" s="115">
        <v>15</v>
      </c>
      <c r="Q284" s="115">
        <v>15</v>
      </c>
      <c r="R284" s="159"/>
      <c r="S284" s="159"/>
      <c r="T284" s="115">
        <v>15</v>
      </c>
      <c r="U284" s="159"/>
      <c r="V284" s="159"/>
      <c r="W284" s="158" t="s">
        <v>87</v>
      </c>
      <c r="X284" s="158" t="s">
        <v>87</v>
      </c>
      <c r="Y284" s="158" t="s">
        <v>1011</v>
      </c>
    </row>
    <row r="285" s="125" customFormat="1" ht="60" spans="1:25">
      <c r="A285" s="157">
        <v>216</v>
      </c>
      <c r="B285" s="160" t="s">
        <v>1025</v>
      </c>
      <c r="C285" s="160" t="s">
        <v>1008</v>
      </c>
      <c r="D285" s="158" t="s">
        <v>132</v>
      </c>
      <c r="E285" s="118" t="s">
        <v>1026</v>
      </c>
      <c r="F285" s="118">
        <v>1</v>
      </c>
      <c r="G285" s="118" t="s">
        <v>106</v>
      </c>
      <c r="H285" s="118" t="s">
        <v>107</v>
      </c>
      <c r="I285" s="118" t="s">
        <v>86</v>
      </c>
      <c r="J285" s="118" t="s">
        <v>86</v>
      </c>
      <c r="K285" s="118" t="s">
        <v>86</v>
      </c>
      <c r="L285" s="118">
        <v>41</v>
      </c>
      <c r="M285" s="118">
        <v>141</v>
      </c>
      <c r="N285" s="118">
        <v>354</v>
      </c>
      <c r="O285" s="118">
        <v>1237</v>
      </c>
      <c r="P285" s="115">
        <v>15</v>
      </c>
      <c r="Q285" s="115">
        <v>15</v>
      </c>
      <c r="R285" s="159"/>
      <c r="S285" s="159"/>
      <c r="T285" s="115">
        <v>15</v>
      </c>
      <c r="U285" s="159"/>
      <c r="V285" s="159"/>
      <c r="W285" s="158" t="s">
        <v>87</v>
      </c>
      <c r="X285" s="158" t="s">
        <v>87</v>
      </c>
      <c r="Y285" s="158" t="s">
        <v>1011</v>
      </c>
    </row>
    <row r="286" s="126" customFormat="1" ht="32" customHeight="1" spans="1:25">
      <c r="A286" s="167" t="s">
        <v>1027</v>
      </c>
      <c r="B286" s="155"/>
      <c r="C286" s="155"/>
      <c r="D286" s="155"/>
      <c r="E286" s="155"/>
      <c r="F286" s="155"/>
      <c r="G286" s="155"/>
      <c r="H286" s="155"/>
      <c r="I286" s="155"/>
      <c r="J286" s="155"/>
      <c r="K286" s="155"/>
      <c r="L286" s="155"/>
      <c r="M286" s="155"/>
      <c r="N286" s="155"/>
      <c r="O286" s="155"/>
      <c r="P286" s="155"/>
      <c r="Q286" s="155"/>
      <c r="R286" s="155"/>
      <c r="S286" s="155"/>
      <c r="T286" s="155"/>
      <c r="U286" s="155"/>
      <c r="V286" s="186"/>
      <c r="W286" s="155"/>
      <c r="X286" s="155"/>
      <c r="Y286" s="155"/>
    </row>
    <row r="287" s="126" customFormat="1" ht="30" customHeight="1" spans="1:25">
      <c r="A287" s="167" t="s">
        <v>1028</v>
      </c>
      <c r="B287" s="155"/>
      <c r="C287" s="155"/>
      <c r="D287" s="155"/>
      <c r="E287" s="155"/>
      <c r="F287" s="155"/>
      <c r="G287" s="155"/>
      <c r="H287" s="155"/>
      <c r="I287" s="155"/>
      <c r="J287" s="155"/>
      <c r="K287" s="155"/>
      <c r="L287" s="155"/>
      <c r="M287" s="155"/>
      <c r="N287" s="155"/>
      <c r="O287" s="155"/>
      <c r="P287" s="155"/>
      <c r="Q287" s="155"/>
      <c r="R287" s="155"/>
      <c r="S287" s="155"/>
      <c r="T287" s="155"/>
      <c r="U287" s="155"/>
      <c r="V287" s="186"/>
      <c r="W287" s="155"/>
      <c r="X287" s="155"/>
      <c r="Y287" s="155"/>
    </row>
    <row r="288" s="126" customFormat="1" ht="31" customHeight="1" spans="1:25">
      <c r="A288" s="167" t="s">
        <v>1029</v>
      </c>
      <c r="B288" s="155"/>
      <c r="C288" s="155"/>
      <c r="D288" s="155"/>
      <c r="E288" s="155"/>
      <c r="F288" s="155"/>
      <c r="G288" s="155"/>
      <c r="H288" s="155"/>
      <c r="I288" s="155"/>
      <c r="J288" s="155"/>
      <c r="K288" s="155"/>
      <c r="L288" s="155"/>
      <c r="M288" s="155"/>
      <c r="N288" s="155"/>
      <c r="O288" s="155"/>
      <c r="P288" s="155"/>
      <c r="Q288" s="155"/>
      <c r="R288" s="155"/>
      <c r="S288" s="155"/>
      <c r="T288" s="155"/>
      <c r="U288" s="155"/>
      <c r="V288" s="155"/>
      <c r="W288" s="155"/>
      <c r="X288" s="155"/>
      <c r="Y288" s="155"/>
    </row>
    <row r="289" s="126" customFormat="1" ht="24" spans="1:25">
      <c r="A289" s="168" t="s">
        <v>1030</v>
      </c>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row>
    <row r="290" s="126" customFormat="1" ht="33" customHeight="1" spans="1:25">
      <c r="A290" s="167" t="s">
        <v>1031</v>
      </c>
      <c r="B290" s="155"/>
      <c r="C290" s="155"/>
      <c r="D290" s="155"/>
      <c r="E290" s="155"/>
      <c r="F290" s="155"/>
      <c r="G290" s="155"/>
      <c r="H290" s="155"/>
      <c r="I290" s="155"/>
      <c r="J290" s="155"/>
      <c r="K290" s="155"/>
      <c r="L290" s="155"/>
      <c r="M290" s="155"/>
      <c r="N290" s="155"/>
      <c r="O290" s="155"/>
      <c r="P290" s="155"/>
      <c r="Q290" s="155"/>
      <c r="R290" s="155"/>
      <c r="S290" s="155"/>
      <c r="T290" s="155"/>
      <c r="U290" s="155"/>
      <c r="V290" s="155"/>
      <c r="W290" s="155"/>
      <c r="X290" s="155"/>
      <c r="Y290" s="155"/>
    </row>
    <row r="291" s="126" customFormat="1" ht="60" spans="1:25">
      <c r="A291" s="167" t="s">
        <v>1032</v>
      </c>
      <c r="B291" s="155"/>
      <c r="C291" s="155"/>
      <c r="D291" s="155"/>
      <c r="E291" s="155"/>
      <c r="F291" s="155"/>
      <c r="G291" s="155"/>
      <c r="H291" s="155"/>
      <c r="I291" s="155"/>
      <c r="J291" s="155"/>
      <c r="K291" s="155"/>
      <c r="L291" s="155"/>
      <c r="M291" s="155"/>
      <c r="N291" s="155"/>
      <c r="O291" s="155"/>
      <c r="P291" s="155"/>
      <c r="Q291" s="155"/>
      <c r="R291" s="155"/>
      <c r="S291" s="155"/>
      <c r="T291" s="155"/>
      <c r="U291" s="155"/>
      <c r="V291" s="186"/>
      <c r="W291" s="155"/>
      <c r="X291" s="155"/>
      <c r="Y291" s="155"/>
    </row>
    <row r="292" s="126" customFormat="1" ht="28" customHeight="1" spans="1:25">
      <c r="A292" s="193" t="s">
        <v>1033</v>
      </c>
      <c r="B292" s="147"/>
      <c r="C292" s="147"/>
      <c r="D292" s="147"/>
      <c r="E292" s="147"/>
      <c r="F292" s="147">
        <v>1</v>
      </c>
      <c r="G292" s="147"/>
      <c r="H292" s="147"/>
      <c r="I292" s="147"/>
      <c r="J292" s="147"/>
      <c r="K292" s="147"/>
      <c r="L292" s="147"/>
      <c r="M292" s="147"/>
      <c r="N292" s="147"/>
      <c r="O292" s="147"/>
      <c r="P292" s="147">
        <f t="shared" ref="P292:V292" si="35">P293</f>
        <v>500</v>
      </c>
      <c r="Q292" s="147">
        <f t="shared" si="35"/>
        <v>500</v>
      </c>
      <c r="R292" s="147">
        <f t="shared" si="35"/>
        <v>0</v>
      </c>
      <c r="S292" s="147">
        <f t="shared" si="35"/>
        <v>0</v>
      </c>
      <c r="T292" s="147">
        <f t="shared" si="35"/>
        <v>500</v>
      </c>
      <c r="U292" s="147">
        <f t="shared" si="35"/>
        <v>0</v>
      </c>
      <c r="V292" s="147">
        <f t="shared" si="35"/>
        <v>0</v>
      </c>
      <c r="W292" s="147"/>
      <c r="X292" s="147"/>
      <c r="Y292" s="147"/>
    </row>
    <row r="293" s="126" customFormat="1" ht="30" customHeight="1" spans="1:25">
      <c r="A293" s="168" t="s">
        <v>1034</v>
      </c>
      <c r="B293" s="151"/>
      <c r="C293" s="151"/>
      <c r="D293" s="151"/>
      <c r="E293" s="151"/>
      <c r="F293" s="151">
        <v>1</v>
      </c>
      <c r="G293" s="151"/>
      <c r="H293" s="151"/>
      <c r="I293" s="151"/>
      <c r="J293" s="151"/>
      <c r="K293" s="151"/>
      <c r="L293" s="151"/>
      <c r="M293" s="151"/>
      <c r="N293" s="151"/>
      <c r="O293" s="151"/>
      <c r="P293" s="151">
        <f>P295</f>
        <v>500</v>
      </c>
      <c r="Q293" s="151">
        <f t="shared" ref="Q293:V293" si="36">Q295</f>
        <v>500</v>
      </c>
      <c r="R293" s="151">
        <f t="shared" si="36"/>
        <v>0</v>
      </c>
      <c r="S293" s="151">
        <f t="shared" si="36"/>
        <v>0</v>
      </c>
      <c r="T293" s="151">
        <f t="shared" si="36"/>
        <v>500</v>
      </c>
      <c r="U293" s="151">
        <f t="shared" si="36"/>
        <v>0</v>
      </c>
      <c r="V293" s="151">
        <f t="shared" si="36"/>
        <v>0</v>
      </c>
      <c r="W293" s="151"/>
      <c r="X293" s="151"/>
      <c r="Y293" s="151"/>
    </row>
    <row r="294" s="126" customFormat="1" ht="33" customHeight="1" spans="1:25">
      <c r="A294" s="167" t="s">
        <v>1035</v>
      </c>
      <c r="B294" s="155"/>
      <c r="C294" s="155"/>
      <c r="D294" s="155"/>
      <c r="E294" s="155"/>
      <c r="F294" s="155"/>
      <c r="G294" s="155"/>
      <c r="H294" s="155"/>
      <c r="I294" s="155"/>
      <c r="J294" s="155"/>
      <c r="K294" s="155"/>
      <c r="L294" s="155"/>
      <c r="M294" s="155"/>
      <c r="N294" s="155"/>
      <c r="O294" s="155"/>
      <c r="P294" s="155"/>
      <c r="Q294" s="155"/>
      <c r="R294" s="155"/>
      <c r="S294" s="155"/>
      <c r="T294" s="155"/>
      <c r="U294" s="155"/>
      <c r="V294" s="186"/>
      <c r="W294" s="155"/>
      <c r="X294" s="155"/>
      <c r="Y294" s="155"/>
    </row>
    <row r="295" s="126" customFormat="1" ht="57" customHeight="1" spans="1:25">
      <c r="A295" s="167" t="s">
        <v>1036</v>
      </c>
      <c r="B295" s="155"/>
      <c r="C295" s="155"/>
      <c r="D295" s="155"/>
      <c r="E295" s="155"/>
      <c r="F295" s="155">
        <v>1</v>
      </c>
      <c r="G295" s="155"/>
      <c r="H295" s="155"/>
      <c r="I295" s="155"/>
      <c r="J295" s="155"/>
      <c r="K295" s="155"/>
      <c r="L295" s="155"/>
      <c r="M295" s="155"/>
      <c r="N295" s="155"/>
      <c r="O295" s="155"/>
      <c r="P295" s="155">
        <f>SUM(P296)</f>
        <v>500</v>
      </c>
      <c r="Q295" s="155">
        <f t="shared" ref="Q295:V295" si="37">SUM(Q296)</f>
        <v>500</v>
      </c>
      <c r="R295" s="155">
        <f t="shared" si="37"/>
        <v>0</v>
      </c>
      <c r="S295" s="155">
        <f t="shared" si="37"/>
        <v>0</v>
      </c>
      <c r="T295" s="155">
        <f t="shared" si="37"/>
        <v>500</v>
      </c>
      <c r="U295" s="155">
        <f t="shared" si="37"/>
        <v>0</v>
      </c>
      <c r="V295" s="155">
        <f t="shared" si="37"/>
        <v>0</v>
      </c>
      <c r="W295" s="155"/>
      <c r="X295" s="155"/>
      <c r="Y295" s="155"/>
    </row>
    <row r="296" s="125" customFormat="1" ht="145" customHeight="1" spans="1:25">
      <c r="A296" s="157">
        <v>217</v>
      </c>
      <c r="B296" s="118" t="s">
        <v>1037</v>
      </c>
      <c r="C296" s="118" t="s">
        <v>1038</v>
      </c>
      <c r="D296" s="118" t="s">
        <v>1039</v>
      </c>
      <c r="E296" s="118" t="s">
        <v>1040</v>
      </c>
      <c r="F296" s="118">
        <v>1</v>
      </c>
      <c r="G296" s="118" t="s">
        <v>1041</v>
      </c>
      <c r="H296" s="118" t="s">
        <v>1042</v>
      </c>
      <c r="I296" s="118" t="s">
        <v>86</v>
      </c>
      <c r="J296" s="118" t="s">
        <v>86</v>
      </c>
      <c r="K296" s="118" t="s">
        <v>86</v>
      </c>
      <c r="L296" s="118">
        <v>373</v>
      </c>
      <c r="M296" s="118">
        <v>1449</v>
      </c>
      <c r="N296" s="118">
        <v>373</v>
      </c>
      <c r="O296" s="118">
        <v>1449</v>
      </c>
      <c r="P296" s="157">
        <v>500</v>
      </c>
      <c r="Q296" s="115">
        <f>SUBTOTAL(9,R296:U296)</f>
        <v>500</v>
      </c>
      <c r="R296" s="159"/>
      <c r="S296" s="159"/>
      <c r="T296" s="159">
        <v>500</v>
      </c>
      <c r="U296" s="159"/>
      <c r="V296" s="159"/>
      <c r="W296" s="118" t="s">
        <v>1043</v>
      </c>
      <c r="X296" s="118" t="s">
        <v>1043</v>
      </c>
      <c r="Y296" s="118" t="s">
        <v>1044</v>
      </c>
    </row>
    <row r="297" s="126" customFormat="1" ht="36" spans="1:25">
      <c r="A297" s="193" t="s">
        <v>1045</v>
      </c>
      <c r="B297" s="147"/>
      <c r="C297" s="147"/>
      <c r="D297" s="147"/>
      <c r="E297" s="147"/>
      <c r="F297" s="147">
        <v>1</v>
      </c>
      <c r="G297" s="147"/>
      <c r="H297" s="147"/>
      <c r="I297" s="147"/>
      <c r="J297" s="147"/>
      <c r="K297" s="147"/>
      <c r="L297" s="147"/>
      <c r="M297" s="147"/>
      <c r="N297" s="147"/>
      <c r="O297" s="147"/>
      <c r="P297" s="147">
        <f t="shared" ref="P297:V297" si="38">P300</f>
        <v>300</v>
      </c>
      <c r="Q297" s="147">
        <f t="shared" si="38"/>
        <v>300</v>
      </c>
      <c r="R297" s="147">
        <f t="shared" si="38"/>
        <v>0</v>
      </c>
      <c r="S297" s="147">
        <f t="shared" si="38"/>
        <v>300</v>
      </c>
      <c r="T297" s="147">
        <f t="shared" si="38"/>
        <v>0</v>
      </c>
      <c r="U297" s="147">
        <f t="shared" si="38"/>
        <v>0</v>
      </c>
      <c r="V297" s="147">
        <f t="shared" si="38"/>
        <v>0</v>
      </c>
      <c r="W297" s="147"/>
      <c r="X297" s="147"/>
      <c r="Y297" s="147"/>
    </row>
    <row r="298" s="126" customFormat="1" spans="1:25">
      <c r="A298" s="202" t="s">
        <v>1046</v>
      </c>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row>
    <row r="299" s="126" customFormat="1" ht="72" spans="1:25">
      <c r="A299" s="167" t="s">
        <v>1047</v>
      </c>
      <c r="B299" s="155"/>
      <c r="C299" s="155"/>
      <c r="D299" s="155"/>
      <c r="E299" s="155"/>
      <c r="F299" s="155"/>
      <c r="G299" s="155"/>
      <c r="H299" s="155"/>
      <c r="I299" s="155"/>
      <c r="J299" s="155"/>
      <c r="K299" s="155"/>
      <c r="L299" s="155"/>
      <c r="M299" s="155"/>
      <c r="N299" s="155"/>
      <c r="O299" s="155"/>
      <c r="P299" s="155"/>
      <c r="Q299" s="155"/>
      <c r="R299" s="155"/>
      <c r="S299" s="155"/>
      <c r="T299" s="155"/>
      <c r="U299" s="155"/>
      <c r="V299" s="186"/>
      <c r="W299" s="155"/>
      <c r="X299" s="155"/>
      <c r="Y299" s="155"/>
    </row>
    <row r="300" s="126" customFormat="1" spans="1:25">
      <c r="A300" s="202" t="s">
        <v>1048</v>
      </c>
      <c r="B300" s="151"/>
      <c r="C300" s="151"/>
      <c r="D300" s="151"/>
      <c r="E300" s="151"/>
      <c r="F300" s="151">
        <v>1</v>
      </c>
      <c r="G300" s="151"/>
      <c r="H300" s="151"/>
      <c r="I300" s="151"/>
      <c r="J300" s="151"/>
      <c r="K300" s="151"/>
      <c r="L300" s="151"/>
      <c r="M300" s="151"/>
      <c r="N300" s="151"/>
      <c r="O300" s="151"/>
      <c r="P300" s="151">
        <f>P301</f>
        <v>300</v>
      </c>
      <c r="Q300" s="151">
        <f t="shared" ref="Q300:V300" si="39">Q301</f>
        <v>300</v>
      </c>
      <c r="R300" s="151">
        <f t="shared" si="39"/>
        <v>0</v>
      </c>
      <c r="S300" s="151">
        <f t="shared" si="39"/>
        <v>300</v>
      </c>
      <c r="T300" s="151">
        <f t="shared" si="39"/>
        <v>0</v>
      </c>
      <c r="U300" s="151">
        <f t="shared" si="39"/>
        <v>0</v>
      </c>
      <c r="V300" s="151">
        <f t="shared" si="39"/>
        <v>0</v>
      </c>
      <c r="W300" s="151"/>
      <c r="X300" s="151"/>
      <c r="Y300" s="151"/>
    </row>
    <row r="301" s="126" customFormat="1" ht="48" spans="1:25">
      <c r="A301" s="167" t="s">
        <v>1049</v>
      </c>
      <c r="B301" s="155"/>
      <c r="C301" s="155"/>
      <c r="D301" s="155"/>
      <c r="E301" s="155"/>
      <c r="F301" s="155">
        <v>1</v>
      </c>
      <c r="G301" s="155"/>
      <c r="H301" s="155"/>
      <c r="I301" s="155"/>
      <c r="J301" s="155"/>
      <c r="K301" s="155"/>
      <c r="L301" s="155"/>
      <c r="M301" s="155"/>
      <c r="N301" s="155"/>
      <c r="O301" s="155"/>
      <c r="P301" s="155">
        <f>SUM(P302)</f>
        <v>300</v>
      </c>
      <c r="Q301" s="155">
        <f t="shared" ref="Q301:V301" si="40">SUM(Q302)</f>
        <v>300</v>
      </c>
      <c r="R301" s="155">
        <f t="shared" si="40"/>
        <v>0</v>
      </c>
      <c r="S301" s="155">
        <f t="shared" si="40"/>
        <v>300</v>
      </c>
      <c r="T301" s="155">
        <f t="shared" si="40"/>
        <v>0</v>
      </c>
      <c r="U301" s="155">
        <f t="shared" si="40"/>
        <v>0</v>
      </c>
      <c r="V301" s="155">
        <f t="shared" si="40"/>
        <v>0</v>
      </c>
      <c r="W301" s="155"/>
      <c r="X301" s="155"/>
      <c r="Y301" s="155"/>
    </row>
    <row r="302" s="125" customFormat="1" ht="72" spans="1:25">
      <c r="A302" s="157">
        <v>218</v>
      </c>
      <c r="B302" s="118" t="s">
        <v>1050</v>
      </c>
      <c r="C302" s="118" t="s">
        <v>1051</v>
      </c>
      <c r="D302" s="118" t="s">
        <v>1052</v>
      </c>
      <c r="E302" s="118" t="s">
        <v>1053</v>
      </c>
      <c r="F302" s="118">
        <v>1</v>
      </c>
      <c r="G302" s="158" t="s">
        <v>471</v>
      </c>
      <c r="H302" s="158" t="s">
        <v>472</v>
      </c>
      <c r="I302" s="118" t="s">
        <v>95</v>
      </c>
      <c r="J302" s="118" t="s">
        <v>86</v>
      </c>
      <c r="K302" s="118" t="s">
        <v>86</v>
      </c>
      <c r="L302" s="118">
        <v>1000</v>
      </c>
      <c r="M302" s="118">
        <v>1000</v>
      </c>
      <c r="N302" s="118">
        <v>1000</v>
      </c>
      <c r="O302" s="118">
        <v>1000</v>
      </c>
      <c r="P302" s="157">
        <v>300</v>
      </c>
      <c r="Q302" s="115">
        <f>SUBTOTAL(9,S302:U302)</f>
        <v>300</v>
      </c>
      <c r="R302" s="159"/>
      <c r="S302" s="159">
        <v>300</v>
      </c>
      <c r="T302" s="159"/>
      <c r="U302" s="159"/>
      <c r="V302" s="159"/>
      <c r="W302" s="118" t="s">
        <v>510</v>
      </c>
      <c r="X302" s="118" t="s">
        <v>510</v>
      </c>
      <c r="Y302" s="118" t="s">
        <v>1054</v>
      </c>
    </row>
    <row r="303" s="126" customFormat="1" ht="24" spans="1:25">
      <c r="A303" s="167" t="s">
        <v>1055</v>
      </c>
      <c r="B303" s="155"/>
      <c r="C303" s="155"/>
      <c r="D303" s="155"/>
      <c r="E303" s="155"/>
      <c r="F303" s="155"/>
      <c r="G303" s="155"/>
      <c r="H303" s="155"/>
      <c r="I303" s="155"/>
      <c r="J303" s="155"/>
      <c r="K303" s="155"/>
      <c r="L303" s="155"/>
      <c r="M303" s="155"/>
      <c r="N303" s="155"/>
      <c r="O303" s="155"/>
      <c r="P303" s="155"/>
      <c r="Q303" s="155"/>
      <c r="R303" s="155"/>
      <c r="S303" s="155"/>
      <c r="T303" s="155"/>
      <c r="U303" s="155"/>
      <c r="V303" s="186"/>
      <c r="W303" s="155"/>
      <c r="X303" s="155"/>
      <c r="Y303" s="155"/>
    </row>
    <row r="304" s="126" customFormat="1" ht="48" spans="1:25">
      <c r="A304" s="193" t="s">
        <v>1056</v>
      </c>
      <c r="B304" s="147"/>
      <c r="C304" s="147"/>
      <c r="D304" s="147"/>
      <c r="E304" s="147"/>
      <c r="F304" s="147"/>
      <c r="G304" s="147"/>
      <c r="H304" s="147"/>
      <c r="I304" s="147"/>
      <c r="J304" s="147"/>
      <c r="K304" s="147"/>
      <c r="L304" s="147"/>
      <c r="M304" s="147"/>
      <c r="N304" s="147"/>
      <c r="O304" s="147"/>
      <c r="P304" s="147"/>
      <c r="Q304" s="147"/>
      <c r="R304" s="147"/>
      <c r="S304" s="147"/>
      <c r="T304" s="147"/>
      <c r="U304" s="147"/>
      <c r="V304" s="147"/>
      <c r="W304" s="147"/>
      <c r="X304" s="147"/>
      <c r="Y304" s="147"/>
    </row>
    <row r="305" s="126" customFormat="1" ht="24" spans="1:25">
      <c r="A305" s="202" t="s">
        <v>1057</v>
      </c>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row>
    <row r="306" s="126" customFormat="1" spans="1:25">
      <c r="A306" s="167"/>
      <c r="B306" s="155"/>
      <c r="C306" s="155"/>
      <c r="D306" s="155"/>
      <c r="E306" s="155"/>
      <c r="F306" s="155"/>
      <c r="G306" s="155"/>
      <c r="H306" s="155"/>
      <c r="I306" s="155"/>
      <c r="J306" s="155"/>
      <c r="K306" s="155"/>
      <c r="L306" s="155"/>
      <c r="M306" s="155"/>
      <c r="N306" s="155"/>
      <c r="O306" s="155"/>
      <c r="P306" s="155"/>
      <c r="Q306" s="155"/>
      <c r="R306" s="155"/>
      <c r="S306" s="155"/>
      <c r="T306" s="155"/>
      <c r="U306" s="155"/>
      <c r="V306" s="186"/>
      <c r="W306" s="155"/>
      <c r="X306" s="155"/>
      <c r="Y306" s="155"/>
    </row>
    <row r="307" s="126" customFormat="1" ht="24" spans="1:25">
      <c r="A307" s="147" t="s">
        <v>1058</v>
      </c>
      <c r="B307" s="147"/>
      <c r="C307" s="147"/>
      <c r="D307" s="147"/>
      <c r="E307" s="147"/>
      <c r="F307" s="147">
        <v>4</v>
      </c>
      <c r="G307" s="147"/>
      <c r="H307" s="147"/>
      <c r="I307" s="147"/>
      <c r="J307" s="147"/>
      <c r="K307" s="147"/>
      <c r="L307" s="147"/>
      <c r="M307" s="147"/>
      <c r="N307" s="147"/>
      <c r="O307" s="147"/>
      <c r="P307" s="147">
        <f>SUM(P308:P311)</f>
        <v>323</v>
      </c>
      <c r="Q307" s="147">
        <f t="shared" ref="Q307:V307" si="41">SUM(Q308:Q311)</f>
        <v>323</v>
      </c>
      <c r="R307" s="147">
        <f t="shared" si="41"/>
        <v>45</v>
      </c>
      <c r="S307" s="147">
        <f t="shared" si="41"/>
        <v>14</v>
      </c>
      <c r="T307" s="147">
        <f t="shared" si="41"/>
        <v>94</v>
      </c>
      <c r="U307" s="147">
        <f t="shared" si="41"/>
        <v>170</v>
      </c>
      <c r="V307" s="147">
        <f t="shared" si="41"/>
        <v>0</v>
      </c>
      <c r="W307" s="147"/>
      <c r="X307" s="147"/>
      <c r="Y307" s="147"/>
    </row>
    <row r="308" s="125" customFormat="1" ht="66" customHeight="1" spans="1:25">
      <c r="A308" s="118">
        <v>219</v>
      </c>
      <c r="B308" s="118" t="s">
        <v>1059</v>
      </c>
      <c r="C308" s="162" t="s">
        <v>1060</v>
      </c>
      <c r="D308" s="118" t="s">
        <v>132</v>
      </c>
      <c r="E308" s="160" t="s">
        <v>1061</v>
      </c>
      <c r="F308" s="118">
        <v>1</v>
      </c>
      <c r="G308" s="118" t="s">
        <v>134</v>
      </c>
      <c r="H308" s="118" t="s">
        <v>134</v>
      </c>
      <c r="I308" s="118" t="s">
        <v>95</v>
      </c>
      <c r="J308" s="118" t="s">
        <v>86</v>
      </c>
      <c r="K308" s="118" t="s">
        <v>86</v>
      </c>
      <c r="L308" s="118"/>
      <c r="M308" s="118">
        <v>1000</v>
      </c>
      <c r="N308" s="118"/>
      <c r="O308" s="118">
        <v>5000</v>
      </c>
      <c r="P308" s="184">
        <v>94</v>
      </c>
      <c r="Q308" s="184">
        <v>94</v>
      </c>
      <c r="R308" s="184"/>
      <c r="S308" s="184"/>
      <c r="T308" s="184">
        <v>94</v>
      </c>
      <c r="U308" s="184"/>
      <c r="V308" s="159"/>
      <c r="W308" s="118" t="s">
        <v>164</v>
      </c>
      <c r="X308" s="118" t="s">
        <v>164</v>
      </c>
      <c r="Y308" s="118" t="s">
        <v>1062</v>
      </c>
    </row>
    <row r="309" s="125" customFormat="1" ht="66" customHeight="1" spans="1:25">
      <c r="A309" s="118">
        <v>220</v>
      </c>
      <c r="B309" s="118" t="s">
        <v>1063</v>
      </c>
      <c r="C309" s="162" t="s">
        <v>1060</v>
      </c>
      <c r="D309" s="118" t="s">
        <v>132</v>
      </c>
      <c r="E309" s="160" t="s">
        <v>1061</v>
      </c>
      <c r="F309" s="118">
        <v>1</v>
      </c>
      <c r="G309" s="118" t="s">
        <v>134</v>
      </c>
      <c r="H309" s="118" t="s">
        <v>134</v>
      </c>
      <c r="I309" s="118" t="s">
        <v>95</v>
      </c>
      <c r="J309" s="118" t="s">
        <v>86</v>
      </c>
      <c r="K309" s="118" t="s">
        <v>86</v>
      </c>
      <c r="L309" s="118"/>
      <c r="M309" s="118">
        <v>1000</v>
      </c>
      <c r="N309" s="118"/>
      <c r="O309" s="118">
        <v>5000</v>
      </c>
      <c r="P309" s="184">
        <v>14</v>
      </c>
      <c r="Q309" s="184">
        <v>14</v>
      </c>
      <c r="R309" s="184"/>
      <c r="S309" s="184">
        <v>14</v>
      </c>
      <c r="T309" s="184"/>
      <c r="U309" s="184"/>
      <c r="V309" s="159"/>
      <c r="W309" s="118" t="s">
        <v>164</v>
      </c>
      <c r="X309" s="118" t="s">
        <v>164</v>
      </c>
      <c r="Y309" s="118" t="s">
        <v>1062</v>
      </c>
    </row>
    <row r="310" s="125" customFormat="1" ht="69" customHeight="1" spans="1:25">
      <c r="A310" s="118">
        <v>221</v>
      </c>
      <c r="B310" s="118" t="s">
        <v>1064</v>
      </c>
      <c r="C310" s="162" t="s">
        <v>1060</v>
      </c>
      <c r="D310" s="118" t="s">
        <v>132</v>
      </c>
      <c r="E310" s="160" t="s">
        <v>1061</v>
      </c>
      <c r="F310" s="118">
        <v>1</v>
      </c>
      <c r="G310" s="118" t="s">
        <v>134</v>
      </c>
      <c r="H310" s="118" t="s">
        <v>134</v>
      </c>
      <c r="I310" s="118" t="s">
        <v>95</v>
      </c>
      <c r="J310" s="118" t="s">
        <v>86</v>
      </c>
      <c r="K310" s="118" t="s">
        <v>86</v>
      </c>
      <c r="L310" s="118"/>
      <c r="M310" s="118">
        <v>1000</v>
      </c>
      <c r="N310" s="118"/>
      <c r="O310" s="118">
        <v>5000</v>
      </c>
      <c r="P310" s="184">
        <v>45</v>
      </c>
      <c r="Q310" s="184">
        <v>45</v>
      </c>
      <c r="R310" s="184">
        <v>45</v>
      </c>
      <c r="S310" s="184"/>
      <c r="T310" s="184"/>
      <c r="U310" s="184"/>
      <c r="V310" s="159"/>
      <c r="W310" s="118" t="s">
        <v>164</v>
      </c>
      <c r="X310" s="118" t="s">
        <v>164</v>
      </c>
      <c r="Y310" s="118" t="s">
        <v>1062</v>
      </c>
    </row>
    <row r="311" s="125" customFormat="1" ht="72" customHeight="1" spans="1:25">
      <c r="A311" s="118">
        <v>222</v>
      </c>
      <c r="B311" s="118" t="s">
        <v>1065</v>
      </c>
      <c r="C311" s="162" t="s">
        <v>1060</v>
      </c>
      <c r="D311" s="118" t="s">
        <v>132</v>
      </c>
      <c r="E311" s="160" t="s">
        <v>1061</v>
      </c>
      <c r="F311" s="118">
        <v>1</v>
      </c>
      <c r="G311" s="118" t="s">
        <v>134</v>
      </c>
      <c r="H311" s="118" t="s">
        <v>134</v>
      </c>
      <c r="I311" s="118" t="s">
        <v>95</v>
      </c>
      <c r="J311" s="118" t="s">
        <v>86</v>
      </c>
      <c r="K311" s="118" t="s">
        <v>86</v>
      </c>
      <c r="L311" s="118"/>
      <c r="M311" s="118">
        <v>1000</v>
      </c>
      <c r="N311" s="118"/>
      <c r="O311" s="118">
        <v>5000</v>
      </c>
      <c r="P311" s="184">
        <v>170</v>
      </c>
      <c r="Q311" s="184">
        <v>170</v>
      </c>
      <c r="R311" s="184"/>
      <c r="S311" s="184"/>
      <c r="T311" s="184"/>
      <c r="U311" s="184">
        <v>170</v>
      </c>
      <c r="V311" s="159"/>
      <c r="W311" s="118" t="s">
        <v>164</v>
      </c>
      <c r="X311" s="118" t="s">
        <v>164</v>
      </c>
      <c r="Y311" s="118" t="s">
        <v>1062</v>
      </c>
    </row>
    <row r="312" s="126" customFormat="1" spans="1:25">
      <c r="A312" s="147" t="s">
        <v>1066</v>
      </c>
      <c r="B312" s="147"/>
      <c r="C312" s="147"/>
      <c r="D312" s="147"/>
      <c r="E312" s="147"/>
      <c r="F312" s="147">
        <v>68</v>
      </c>
      <c r="G312" s="147"/>
      <c r="H312" s="147"/>
      <c r="I312" s="147"/>
      <c r="J312" s="147"/>
      <c r="K312" s="147"/>
      <c r="L312" s="147"/>
      <c r="M312" s="147"/>
      <c r="N312" s="147"/>
      <c r="O312" s="147"/>
      <c r="P312" s="147">
        <f>P313</f>
        <v>8826</v>
      </c>
      <c r="Q312" s="147">
        <f>Q313</f>
        <v>1113</v>
      </c>
      <c r="R312" s="147">
        <f t="shared" ref="Q312:V312" si="42">R313</f>
        <v>310</v>
      </c>
      <c r="S312" s="147">
        <f t="shared" si="42"/>
        <v>255</v>
      </c>
      <c r="T312" s="147">
        <f t="shared" si="42"/>
        <v>548</v>
      </c>
      <c r="U312" s="147">
        <f t="shared" si="42"/>
        <v>0</v>
      </c>
      <c r="V312" s="147">
        <f t="shared" si="42"/>
        <v>7713</v>
      </c>
      <c r="W312" s="147"/>
      <c r="X312" s="147"/>
      <c r="Y312" s="147"/>
    </row>
    <row r="313" s="126" customFormat="1" spans="1:25">
      <c r="A313" s="151" t="s">
        <v>1067</v>
      </c>
      <c r="B313" s="151"/>
      <c r="C313" s="151"/>
      <c r="D313" s="151"/>
      <c r="E313" s="151"/>
      <c r="F313" s="151">
        <v>68</v>
      </c>
      <c r="G313" s="151"/>
      <c r="H313" s="151"/>
      <c r="I313" s="151"/>
      <c r="J313" s="151"/>
      <c r="K313" s="151"/>
      <c r="L313" s="151"/>
      <c r="M313" s="151"/>
      <c r="N313" s="151"/>
      <c r="O313" s="151"/>
      <c r="P313" s="151">
        <f>Q313+V313</f>
        <v>8826</v>
      </c>
      <c r="Q313" s="151">
        <v>1113</v>
      </c>
      <c r="R313" s="151">
        <f t="shared" ref="Q313:V313" si="43">SUM(R314:R380)</f>
        <v>310</v>
      </c>
      <c r="S313" s="151">
        <f t="shared" si="43"/>
        <v>255</v>
      </c>
      <c r="T313" s="151">
        <v>548</v>
      </c>
      <c r="U313" s="151">
        <f t="shared" si="43"/>
        <v>0</v>
      </c>
      <c r="V313" s="151">
        <f t="shared" si="43"/>
        <v>7713</v>
      </c>
      <c r="W313" s="151"/>
      <c r="X313" s="151"/>
      <c r="Y313" s="151"/>
    </row>
    <row r="314" s="125" customFormat="1" ht="141" customHeight="1" spans="1:25">
      <c r="A314" s="118">
        <v>223</v>
      </c>
      <c r="B314" s="118" t="s">
        <v>1068</v>
      </c>
      <c r="C314" s="118" t="s">
        <v>1069</v>
      </c>
      <c r="D314" s="118" t="s">
        <v>151</v>
      </c>
      <c r="E314" s="118" t="s">
        <v>1070</v>
      </c>
      <c r="F314" s="118">
        <v>1</v>
      </c>
      <c r="G314" s="118" t="s">
        <v>100</v>
      </c>
      <c r="H314" s="118" t="s">
        <v>1071</v>
      </c>
      <c r="I314" s="118" t="s">
        <v>86</v>
      </c>
      <c r="J314" s="118" t="s">
        <v>86</v>
      </c>
      <c r="K314" s="118" t="s">
        <v>86</v>
      </c>
      <c r="L314" s="118">
        <v>78</v>
      </c>
      <c r="M314" s="118">
        <v>179</v>
      </c>
      <c r="N314" s="118">
        <v>256</v>
      </c>
      <c r="O314" s="118">
        <v>588</v>
      </c>
      <c r="P314" s="159">
        <v>110</v>
      </c>
      <c r="Q314" s="159">
        <v>110</v>
      </c>
      <c r="R314" s="159">
        <v>110</v>
      </c>
      <c r="S314" s="159"/>
      <c r="T314" s="159"/>
      <c r="U314" s="159"/>
      <c r="V314" s="159"/>
      <c r="W314" s="118" t="s">
        <v>1072</v>
      </c>
      <c r="X314" s="118" t="s">
        <v>1072</v>
      </c>
      <c r="Y314" s="101" t="s">
        <v>1073</v>
      </c>
    </row>
    <row r="315" s="125" customFormat="1" ht="108" spans="1:25">
      <c r="A315" s="118">
        <v>224</v>
      </c>
      <c r="B315" s="118" t="s">
        <v>1074</v>
      </c>
      <c r="C315" s="118" t="s">
        <v>1075</v>
      </c>
      <c r="D315" s="118" t="s">
        <v>393</v>
      </c>
      <c r="E315" s="118" t="s">
        <v>1076</v>
      </c>
      <c r="F315" s="118">
        <v>1</v>
      </c>
      <c r="G315" s="158" t="s">
        <v>355</v>
      </c>
      <c r="H315" s="158" t="s">
        <v>1077</v>
      </c>
      <c r="I315" s="118" t="s">
        <v>86</v>
      </c>
      <c r="J315" s="118" t="s">
        <v>86</v>
      </c>
      <c r="K315" s="118" t="s">
        <v>86</v>
      </c>
      <c r="L315" s="118">
        <v>3</v>
      </c>
      <c r="M315" s="118">
        <v>4</v>
      </c>
      <c r="N315" s="158">
        <v>9</v>
      </c>
      <c r="O315" s="118">
        <v>15</v>
      </c>
      <c r="P315" s="165">
        <v>51.36</v>
      </c>
      <c r="Q315" s="115"/>
      <c r="R315" s="159"/>
      <c r="S315" s="159"/>
      <c r="T315" s="159"/>
      <c r="U315" s="165"/>
      <c r="V315" s="165">
        <v>51.36</v>
      </c>
      <c r="W315" s="118" t="s">
        <v>212</v>
      </c>
      <c r="X315" s="118" t="s">
        <v>212</v>
      </c>
      <c r="Y315" s="118" t="s">
        <v>1078</v>
      </c>
    </row>
    <row r="316" s="125" customFormat="1" ht="108" spans="1:25">
      <c r="A316" s="118">
        <v>225</v>
      </c>
      <c r="B316" s="118" t="s">
        <v>1079</v>
      </c>
      <c r="C316" s="118" t="s">
        <v>1080</v>
      </c>
      <c r="D316" s="118" t="s">
        <v>393</v>
      </c>
      <c r="E316" s="118" t="s">
        <v>1081</v>
      </c>
      <c r="F316" s="118">
        <v>1</v>
      </c>
      <c r="G316" s="158" t="s">
        <v>364</v>
      </c>
      <c r="H316" s="158" t="s">
        <v>893</v>
      </c>
      <c r="I316" s="118" t="s">
        <v>95</v>
      </c>
      <c r="J316" s="118" t="s">
        <v>86</v>
      </c>
      <c r="K316" s="118" t="s">
        <v>86</v>
      </c>
      <c r="L316" s="118">
        <v>12</v>
      </c>
      <c r="M316" s="118">
        <v>27</v>
      </c>
      <c r="N316" s="158">
        <v>15</v>
      </c>
      <c r="O316" s="118">
        <v>45</v>
      </c>
      <c r="P316" s="165">
        <v>87.96</v>
      </c>
      <c r="Q316" s="115"/>
      <c r="R316" s="159"/>
      <c r="S316" s="159"/>
      <c r="T316" s="159"/>
      <c r="U316" s="165"/>
      <c r="V316" s="165">
        <v>87.96</v>
      </c>
      <c r="W316" s="118" t="s">
        <v>212</v>
      </c>
      <c r="X316" s="118" t="s">
        <v>212</v>
      </c>
      <c r="Y316" s="118" t="s">
        <v>1078</v>
      </c>
    </row>
    <row r="317" s="125" customFormat="1" ht="108" spans="1:25">
      <c r="A317" s="118">
        <v>226</v>
      </c>
      <c r="B317" s="118" t="s">
        <v>1082</v>
      </c>
      <c r="C317" s="118" t="s">
        <v>1083</v>
      </c>
      <c r="D317" s="118" t="s">
        <v>393</v>
      </c>
      <c r="E317" s="118" t="s">
        <v>1084</v>
      </c>
      <c r="F317" s="118">
        <v>1</v>
      </c>
      <c r="G317" s="158" t="s">
        <v>355</v>
      </c>
      <c r="H317" s="158" t="s">
        <v>1077</v>
      </c>
      <c r="I317" s="118" t="s">
        <v>86</v>
      </c>
      <c r="J317" s="118" t="s">
        <v>86</v>
      </c>
      <c r="K317" s="118" t="s">
        <v>86</v>
      </c>
      <c r="L317" s="118">
        <v>3</v>
      </c>
      <c r="M317" s="118">
        <v>17</v>
      </c>
      <c r="N317" s="158">
        <v>9</v>
      </c>
      <c r="O317" s="118">
        <v>25</v>
      </c>
      <c r="P317" s="165">
        <v>81.84</v>
      </c>
      <c r="Q317" s="115"/>
      <c r="R317" s="159"/>
      <c r="S317" s="159"/>
      <c r="T317" s="159"/>
      <c r="U317" s="165"/>
      <c r="V317" s="165">
        <v>81.84</v>
      </c>
      <c r="W317" s="118" t="s">
        <v>212</v>
      </c>
      <c r="X317" s="118" t="s">
        <v>212</v>
      </c>
      <c r="Y317" s="118" t="s">
        <v>1078</v>
      </c>
    </row>
    <row r="318" s="125" customFormat="1" ht="108" spans="1:25">
      <c r="A318" s="118">
        <v>227</v>
      </c>
      <c r="B318" s="118" t="s">
        <v>1085</v>
      </c>
      <c r="C318" s="118" t="s">
        <v>1086</v>
      </c>
      <c r="D318" s="118" t="s">
        <v>393</v>
      </c>
      <c r="E318" s="118" t="s">
        <v>1087</v>
      </c>
      <c r="F318" s="118">
        <v>1</v>
      </c>
      <c r="G318" s="158" t="s">
        <v>355</v>
      </c>
      <c r="H318" s="158" t="s">
        <v>1077</v>
      </c>
      <c r="I318" s="118" t="s">
        <v>86</v>
      </c>
      <c r="J318" s="118" t="s">
        <v>86</v>
      </c>
      <c r="K318" s="118" t="s">
        <v>86</v>
      </c>
      <c r="L318" s="118">
        <v>15</v>
      </c>
      <c r="M318" s="118">
        <v>31</v>
      </c>
      <c r="N318" s="158">
        <v>15</v>
      </c>
      <c r="O318" s="118">
        <v>38</v>
      </c>
      <c r="P318" s="165">
        <v>88.72</v>
      </c>
      <c r="Q318" s="115"/>
      <c r="R318" s="159"/>
      <c r="S318" s="159"/>
      <c r="T318" s="159"/>
      <c r="U318" s="165"/>
      <c r="V318" s="165">
        <v>88.72</v>
      </c>
      <c r="W318" s="118" t="s">
        <v>212</v>
      </c>
      <c r="X318" s="118" t="s">
        <v>212</v>
      </c>
      <c r="Y318" s="118" t="s">
        <v>1078</v>
      </c>
    </row>
    <row r="319" s="125" customFormat="1" ht="108" spans="1:25">
      <c r="A319" s="118">
        <v>228</v>
      </c>
      <c r="B319" s="118" t="s">
        <v>1088</v>
      </c>
      <c r="C319" s="118" t="s">
        <v>1089</v>
      </c>
      <c r="D319" s="118" t="s">
        <v>393</v>
      </c>
      <c r="E319" s="118" t="s">
        <v>1090</v>
      </c>
      <c r="F319" s="118">
        <v>1</v>
      </c>
      <c r="G319" s="158" t="s">
        <v>217</v>
      </c>
      <c r="H319" s="158" t="s">
        <v>745</v>
      </c>
      <c r="I319" s="118" t="s">
        <v>86</v>
      </c>
      <c r="J319" s="118" t="s">
        <v>86</v>
      </c>
      <c r="K319" s="118" t="s">
        <v>86</v>
      </c>
      <c r="L319" s="118">
        <v>5</v>
      </c>
      <c r="M319" s="118">
        <v>25</v>
      </c>
      <c r="N319" s="158">
        <v>14</v>
      </c>
      <c r="O319" s="118">
        <v>37</v>
      </c>
      <c r="P319" s="159">
        <v>109.43</v>
      </c>
      <c r="Q319" s="115"/>
      <c r="R319" s="159"/>
      <c r="S319" s="159"/>
      <c r="T319" s="159"/>
      <c r="U319" s="159"/>
      <c r="V319" s="159">
        <v>109.43</v>
      </c>
      <c r="W319" s="118" t="s">
        <v>212</v>
      </c>
      <c r="X319" s="118" t="s">
        <v>212</v>
      </c>
      <c r="Y319" s="118" t="s">
        <v>1078</v>
      </c>
    </row>
    <row r="320" s="125" customFormat="1" ht="108" spans="1:25">
      <c r="A320" s="118">
        <v>229</v>
      </c>
      <c r="B320" s="118" t="s">
        <v>1091</v>
      </c>
      <c r="C320" s="118" t="s">
        <v>1092</v>
      </c>
      <c r="D320" s="118" t="s">
        <v>393</v>
      </c>
      <c r="E320" s="118" t="s">
        <v>1093</v>
      </c>
      <c r="F320" s="118">
        <v>1</v>
      </c>
      <c r="G320" s="158" t="s">
        <v>1094</v>
      </c>
      <c r="H320" s="158" t="s">
        <v>1095</v>
      </c>
      <c r="I320" s="118" t="s">
        <v>86</v>
      </c>
      <c r="J320" s="118" t="s">
        <v>86</v>
      </c>
      <c r="K320" s="118" t="s">
        <v>86</v>
      </c>
      <c r="L320" s="118">
        <v>4</v>
      </c>
      <c r="M320" s="118">
        <v>17</v>
      </c>
      <c r="N320" s="158">
        <v>9</v>
      </c>
      <c r="O320" s="118">
        <v>24</v>
      </c>
      <c r="P320" s="159">
        <v>45</v>
      </c>
      <c r="Q320" s="115"/>
      <c r="R320" s="159"/>
      <c r="S320" s="159"/>
      <c r="T320" s="159"/>
      <c r="U320" s="159"/>
      <c r="V320" s="159">
        <v>45</v>
      </c>
      <c r="W320" s="118" t="s">
        <v>212</v>
      </c>
      <c r="X320" s="118" t="s">
        <v>212</v>
      </c>
      <c r="Y320" s="118" t="s">
        <v>1078</v>
      </c>
    </row>
    <row r="321" s="125" customFormat="1" ht="108" spans="1:25">
      <c r="A321" s="118">
        <v>230</v>
      </c>
      <c r="B321" s="118" t="s">
        <v>1096</v>
      </c>
      <c r="C321" s="118" t="s">
        <v>1097</v>
      </c>
      <c r="D321" s="118" t="s">
        <v>393</v>
      </c>
      <c r="E321" s="118" t="s">
        <v>1098</v>
      </c>
      <c r="F321" s="118">
        <v>1</v>
      </c>
      <c r="G321" s="158" t="s">
        <v>217</v>
      </c>
      <c r="H321" s="158" t="s">
        <v>320</v>
      </c>
      <c r="I321" s="118" t="s">
        <v>95</v>
      </c>
      <c r="J321" s="118" t="s">
        <v>86</v>
      </c>
      <c r="K321" s="118" t="s">
        <v>86</v>
      </c>
      <c r="L321" s="118">
        <v>3</v>
      </c>
      <c r="M321" s="118">
        <v>18</v>
      </c>
      <c r="N321" s="158">
        <v>9</v>
      </c>
      <c r="O321" s="118">
        <v>25</v>
      </c>
      <c r="P321" s="159">
        <v>108.92</v>
      </c>
      <c r="Q321" s="115"/>
      <c r="R321" s="159"/>
      <c r="S321" s="159"/>
      <c r="T321" s="159"/>
      <c r="U321" s="159"/>
      <c r="V321" s="159">
        <v>108.92</v>
      </c>
      <c r="W321" s="118" t="s">
        <v>212</v>
      </c>
      <c r="X321" s="118" t="s">
        <v>212</v>
      </c>
      <c r="Y321" s="118" t="s">
        <v>1078</v>
      </c>
    </row>
    <row r="322" s="125" customFormat="1" ht="108" spans="1:25">
      <c r="A322" s="118">
        <v>231</v>
      </c>
      <c r="B322" s="118" t="s">
        <v>1099</v>
      </c>
      <c r="C322" s="118" t="s">
        <v>1100</v>
      </c>
      <c r="D322" s="118" t="s">
        <v>393</v>
      </c>
      <c r="E322" s="118" t="s">
        <v>1101</v>
      </c>
      <c r="F322" s="118">
        <v>1</v>
      </c>
      <c r="G322" s="158" t="s">
        <v>183</v>
      </c>
      <c r="H322" s="158" t="s">
        <v>1102</v>
      </c>
      <c r="I322" s="118" t="s">
        <v>95</v>
      </c>
      <c r="J322" s="118" t="s">
        <v>86</v>
      </c>
      <c r="K322" s="118" t="s">
        <v>86</v>
      </c>
      <c r="L322" s="118">
        <v>14</v>
      </c>
      <c r="M322" s="118">
        <v>32</v>
      </c>
      <c r="N322" s="158">
        <v>15</v>
      </c>
      <c r="O322" s="118">
        <v>50</v>
      </c>
      <c r="P322" s="165">
        <v>86.65</v>
      </c>
      <c r="Q322" s="115"/>
      <c r="R322" s="159"/>
      <c r="S322" s="159"/>
      <c r="T322" s="159"/>
      <c r="U322" s="165"/>
      <c r="V322" s="165">
        <v>86.65</v>
      </c>
      <c r="W322" s="118" t="s">
        <v>212</v>
      </c>
      <c r="X322" s="118" t="s">
        <v>212</v>
      </c>
      <c r="Y322" s="118" t="s">
        <v>1078</v>
      </c>
    </row>
    <row r="323" s="125" customFormat="1" ht="108" spans="1:25">
      <c r="A323" s="118">
        <v>232</v>
      </c>
      <c r="B323" s="118" t="s">
        <v>1103</v>
      </c>
      <c r="C323" s="118" t="s">
        <v>1104</v>
      </c>
      <c r="D323" s="118" t="s">
        <v>393</v>
      </c>
      <c r="E323" s="118" t="s">
        <v>1105</v>
      </c>
      <c r="F323" s="118">
        <v>1</v>
      </c>
      <c r="G323" s="158" t="s">
        <v>203</v>
      </c>
      <c r="H323" s="158" t="s">
        <v>1106</v>
      </c>
      <c r="I323" s="118" t="s">
        <v>86</v>
      </c>
      <c r="J323" s="118" t="s">
        <v>86</v>
      </c>
      <c r="K323" s="118" t="s">
        <v>86</v>
      </c>
      <c r="L323" s="118">
        <v>5</v>
      </c>
      <c r="M323" s="118">
        <v>21</v>
      </c>
      <c r="N323" s="158">
        <v>37</v>
      </c>
      <c r="O323" s="118">
        <v>37</v>
      </c>
      <c r="P323" s="165">
        <v>55.99</v>
      </c>
      <c r="Q323" s="115"/>
      <c r="R323" s="159"/>
      <c r="S323" s="159"/>
      <c r="T323" s="159"/>
      <c r="U323" s="165"/>
      <c r="V323" s="165">
        <v>55.99</v>
      </c>
      <c r="W323" s="118" t="s">
        <v>212</v>
      </c>
      <c r="X323" s="118" t="s">
        <v>212</v>
      </c>
      <c r="Y323" s="118" t="s">
        <v>1078</v>
      </c>
    </row>
    <row r="324" s="125" customFormat="1" ht="108" spans="1:25">
      <c r="A324" s="118">
        <v>233</v>
      </c>
      <c r="B324" s="118" t="s">
        <v>1107</v>
      </c>
      <c r="C324" s="118" t="s">
        <v>1108</v>
      </c>
      <c r="D324" s="118" t="s">
        <v>393</v>
      </c>
      <c r="E324" s="118" t="s">
        <v>1109</v>
      </c>
      <c r="F324" s="118">
        <v>1</v>
      </c>
      <c r="G324" s="158" t="s">
        <v>217</v>
      </c>
      <c r="H324" s="158" t="s">
        <v>847</v>
      </c>
      <c r="I324" s="118" t="s">
        <v>86</v>
      </c>
      <c r="J324" s="118" t="s">
        <v>86</v>
      </c>
      <c r="K324" s="118" t="s">
        <v>86</v>
      </c>
      <c r="L324" s="118">
        <v>3</v>
      </c>
      <c r="M324" s="118">
        <v>15</v>
      </c>
      <c r="N324" s="158">
        <v>9</v>
      </c>
      <c r="O324" s="118">
        <v>14</v>
      </c>
      <c r="P324" s="159">
        <v>72.29</v>
      </c>
      <c r="Q324" s="115"/>
      <c r="R324" s="159"/>
      <c r="S324" s="159"/>
      <c r="T324" s="159"/>
      <c r="U324" s="159"/>
      <c r="V324" s="159">
        <v>72.29</v>
      </c>
      <c r="W324" s="118" t="s">
        <v>212</v>
      </c>
      <c r="X324" s="118" t="s">
        <v>212</v>
      </c>
      <c r="Y324" s="118" t="s">
        <v>1078</v>
      </c>
    </row>
    <row r="325" s="125" customFormat="1" ht="108" spans="1:25">
      <c r="A325" s="118">
        <v>234</v>
      </c>
      <c r="B325" s="118" t="s">
        <v>1110</v>
      </c>
      <c r="C325" s="118" t="s">
        <v>1111</v>
      </c>
      <c r="D325" s="118" t="s">
        <v>393</v>
      </c>
      <c r="E325" s="118" t="s">
        <v>1112</v>
      </c>
      <c r="F325" s="118">
        <v>1</v>
      </c>
      <c r="G325" s="158" t="s">
        <v>172</v>
      </c>
      <c r="H325" s="158" t="s">
        <v>591</v>
      </c>
      <c r="I325" s="118" t="s">
        <v>86</v>
      </c>
      <c r="J325" s="118" t="s">
        <v>95</v>
      </c>
      <c r="K325" s="118" t="s">
        <v>86</v>
      </c>
      <c r="L325" s="118">
        <v>3</v>
      </c>
      <c r="M325" s="118">
        <v>14</v>
      </c>
      <c r="N325" s="158">
        <v>9</v>
      </c>
      <c r="O325" s="118">
        <v>23</v>
      </c>
      <c r="P325" s="159">
        <v>50</v>
      </c>
      <c r="Q325" s="115"/>
      <c r="R325" s="159"/>
      <c r="S325" s="159"/>
      <c r="T325" s="159"/>
      <c r="U325" s="159"/>
      <c r="V325" s="159">
        <v>50</v>
      </c>
      <c r="W325" s="118" t="s">
        <v>212</v>
      </c>
      <c r="X325" s="118" t="s">
        <v>212</v>
      </c>
      <c r="Y325" s="118" t="s">
        <v>1078</v>
      </c>
    </row>
    <row r="326" s="125" customFormat="1" ht="108" spans="1:25">
      <c r="A326" s="118">
        <v>235</v>
      </c>
      <c r="B326" s="118" t="s">
        <v>1113</v>
      </c>
      <c r="C326" s="118" t="s">
        <v>1114</v>
      </c>
      <c r="D326" s="118" t="s">
        <v>393</v>
      </c>
      <c r="E326" s="118" t="s">
        <v>1115</v>
      </c>
      <c r="F326" s="118">
        <v>1</v>
      </c>
      <c r="G326" s="158" t="s">
        <v>217</v>
      </c>
      <c r="H326" s="158" t="s">
        <v>316</v>
      </c>
      <c r="I326" s="118" t="s">
        <v>95</v>
      </c>
      <c r="J326" s="118" t="s">
        <v>86</v>
      </c>
      <c r="K326" s="118" t="s">
        <v>86</v>
      </c>
      <c r="L326" s="118">
        <v>13</v>
      </c>
      <c r="M326" s="118">
        <v>36</v>
      </c>
      <c r="N326" s="158">
        <v>15</v>
      </c>
      <c r="O326" s="118">
        <v>25</v>
      </c>
      <c r="P326" s="159">
        <v>77.23</v>
      </c>
      <c r="Q326" s="115"/>
      <c r="R326" s="159"/>
      <c r="S326" s="159"/>
      <c r="T326" s="159"/>
      <c r="U326" s="159"/>
      <c r="V326" s="159">
        <v>77.23</v>
      </c>
      <c r="W326" s="118" t="s">
        <v>212</v>
      </c>
      <c r="X326" s="118" t="s">
        <v>212</v>
      </c>
      <c r="Y326" s="118" t="s">
        <v>1078</v>
      </c>
    </row>
    <row r="327" s="125" customFormat="1" ht="108" spans="1:25">
      <c r="A327" s="118">
        <v>236</v>
      </c>
      <c r="B327" s="118" t="s">
        <v>1116</v>
      </c>
      <c r="C327" s="118" t="s">
        <v>1117</v>
      </c>
      <c r="D327" s="118" t="s">
        <v>393</v>
      </c>
      <c r="E327" s="118" t="s">
        <v>1118</v>
      </c>
      <c r="F327" s="118">
        <v>1</v>
      </c>
      <c r="G327" s="158" t="s">
        <v>217</v>
      </c>
      <c r="H327" s="158" t="s">
        <v>316</v>
      </c>
      <c r="I327" s="118" t="s">
        <v>95</v>
      </c>
      <c r="J327" s="118" t="s">
        <v>86</v>
      </c>
      <c r="K327" s="118" t="s">
        <v>86</v>
      </c>
      <c r="L327" s="118">
        <v>5</v>
      </c>
      <c r="M327" s="118">
        <v>30</v>
      </c>
      <c r="N327" s="158">
        <v>7</v>
      </c>
      <c r="O327" s="118">
        <v>28</v>
      </c>
      <c r="P327" s="159">
        <v>111.71</v>
      </c>
      <c r="Q327" s="115"/>
      <c r="R327" s="159"/>
      <c r="S327" s="159"/>
      <c r="T327" s="159"/>
      <c r="U327" s="159"/>
      <c r="V327" s="159">
        <v>111.71</v>
      </c>
      <c r="W327" s="118" t="s">
        <v>212</v>
      </c>
      <c r="X327" s="118" t="s">
        <v>212</v>
      </c>
      <c r="Y327" s="118" t="s">
        <v>1078</v>
      </c>
    </row>
    <row r="328" s="125" customFormat="1" ht="108" spans="1:25">
      <c r="A328" s="118">
        <v>237</v>
      </c>
      <c r="B328" s="118" t="s">
        <v>1119</v>
      </c>
      <c r="C328" s="118" t="s">
        <v>1120</v>
      </c>
      <c r="D328" s="118" t="s">
        <v>393</v>
      </c>
      <c r="E328" s="118" t="s">
        <v>1121</v>
      </c>
      <c r="F328" s="118">
        <v>1</v>
      </c>
      <c r="G328" s="158" t="s">
        <v>217</v>
      </c>
      <c r="H328" s="158" t="s">
        <v>316</v>
      </c>
      <c r="I328" s="118" t="s">
        <v>95</v>
      </c>
      <c r="J328" s="118" t="s">
        <v>86</v>
      </c>
      <c r="K328" s="118" t="s">
        <v>86</v>
      </c>
      <c r="L328" s="118">
        <v>3</v>
      </c>
      <c r="M328" s="118">
        <v>22</v>
      </c>
      <c r="N328" s="158">
        <v>9</v>
      </c>
      <c r="O328" s="118">
        <v>44</v>
      </c>
      <c r="P328" s="159">
        <v>66.7</v>
      </c>
      <c r="Q328" s="115"/>
      <c r="R328" s="159"/>
      <c r="S328" s="159"/>
      <c r="T328" s="159"/>
      <c r="U328" s="159"/>
      <c r="V328" s="159">
        <v>66.7</v>
      </c>
      <c r="W328" s="118" t="s">
        <v>212</v>
      </c>
      <c r="X328" s="118" t="s">
        <v>212</v>
      </c>
      <c r="Y328" s="118" t="s">
        <v>1078</v>
      </c>
    </row>
    <row r="329" s="125" customFormat="1" ht="108" spans="1:25">
      <c r="A329" s="118">
        <v>238</v>
      </c>
      <c r="B329" s="118" t="s">
        <v>1122</v>
      </c>
      <c r="C329" s="118" t="s">
        <v>1123</v>
      </c>
      <c r="D329" s="118" t="s">
        <v>393</v>
      </c>
      <c r="E329" s="118" t="s">
        <v>1124</v>
      </c>
      <c r="F329" s="118">
        <v>1</v>
      </c>
      <c r="G329" s="158" t="s">
        <v>203</v>
      </c>
      <c r="H329" s="158" t="s">
        <v>374</v>
      </c>
      <c r="I329" s="118" t="s">
        <v>86</v>
      </c>
      <c r="J329" s="118" t="s">
        <v>86</v>
      </c>
      <c r="K329" s="118" t="s">
        <v>86</v>
      </c>
      <c r="L329" s="118">
        <v>4</v>
      </c>
      <c r="M329" s="118">
        <v>23</v>
      </c>
      <c r="N329" s="158">
        <v>9</v>
      </c>
      <c r="O329" s="118">
        <v>34</v>
      </c>
      <c r="P329" s="165">
        <v>55</v>
      </c>
      <c r="Q329" s="115"/>
      <c r="R329" s="159"/>
      <c r="S329" s="159"/>
      <c r="T329" s="159"/>
      <c r="U329" s="165"/>
      <c r="V329" s="165">
        <v>55</v>
      </c>
      <c r="W329" s="118" t="s">
        <v>212</v>
      </c>
      <c r="X329" s="118" t="s">
        <v>212</v>
      </c>
      <c r="Y329" s="118" t="s">
        <v>1078</v>
      </c>
    </row>
    <row r="330" s="125" customFormat="1" ht="108" spans="1:25">
      <c r="A330" s="118">
        <v>239</v>
      </c>
      <c r="B330" s="118" t="s">
        <v>1125</v>
      </c>
      <c r="C330" s="118" t="s">
        <v>1126</v>
      </c>
      <c r="D330" s="118" t="s">
        <v>393</v>
      </c>
      <c r="E330" s="118" t="s">
        <v>1127</v>
      </c>
      <c r="F330" s="118">
        <v>1</v>
      </c>
      <c r="G330" s="158" t="s">
        <v>93</v>
      </c>
      <c r="H330" s="158" t="s">
        <v>1128</v>
      </c>
      <c r="I330" s="118" t="s">
        <v>86</v>
      </c>
      <c r="J330" s="118" t="s">
        <v>86</v>
      </c>
      <c r="K330" s="118" t="s">
        <v>86</v>
      </c>
      <c r="L330" s="118">
        <v>3</v>
      </c>
      <c r="M330" s="118">
        <v>13</v>
      </c>
      <c r="N330" s="158">
        <v>9</v>
      </c>
      <c r="O330" s="118">
        <v>119</v>
      </c>
      <c r="P330" s="165">
        <v>236.59</v>
      </c>
      <c r="Q330" s="115"/>
      <c r="R330" s="159"/>
      <c r="S330" s="159"/>
      <c r="T330" s="159"/>
      <c r="U330" s="165"/>
      <c r="V330" s="165">
        <v>236.59</v>
      </c>
      <c r="W330" s="118" t="s">
        <v>212</v>
      </c>
      <c r="X330" s="118" t="s">
        <v>212</v>
      </c>
      <c r="Y330" s="118" t="s">
        <v>1078</v>
      </c>
    </row>
    <row r="331" s="125" customFormat="1" ht="108" spans="1:25">
      <c r="A331" s="118">
        <v>240</v>
      </c>
      <c r="B331" s="118" t="s">
        <v>1129</v>
      </c>
      <c r="C331" s="118" t="s">
        <v>1130</v>
      </c>
      <c r="D331" s="118" t="s">
        <v>393</v>
      </c>
      <c r="E331" s="118" t="s">
        <v>1131</v>
      </c>
      <c r="F331" s="118">
        <v>1</v>
      </c>
      <c r="G331" s="158" t="s">
        <v>93</v>
      </c>
      <c r="H331" s="158" t="s">
        <v>1128</v>
      </c>
      <c r="I331" s="118" t="s">
        <v>86</v>
      </c>
      <c r="J331" s="118" t="s">
        <v>86</v>
      </c>
      <c r="K331" s="118" t="s">
        <v>86</v>
      </c>
      <c r="L331" s="118">
        <v>3</v>
      </c>
      <c r="M331" s="118">
        <v>14</v>
      </c>
      <c r="N331" s="158">
        <v>9</v>
      </c>
      <c r="O331" s="118">
        <v>24</v>
      </c>
      <c r="P331" s="159">
        <v>145.46</v>
      </c>
      <c r="Q331" s="115"/>
      <c r="R331" s="159"/>
      <c r="S331" s="159"/>
      <c r="T331" s="159"/>
      <c r="U331" s="159"/>
      <c r="V331" s="159">
        <v>145.46</v>
      </c>
      <c r="W331" s="118" t="s">
        <v>212</v>
      </c>
      <c r="X331" s="118" t="s">
        <v>212</v>
      </c>
      <c r="Y331" s="118" t="s">
        <v>1078</v>
      </c>
    </row>
    <row r="332" s="125" customFormat="1" ht="108" spans="1:25">
      <c r="A332" s="118">
        <v>241</v>
      </c>
      <c r="B332" s="118" t="s">
        <v>1132</v>
      </c>
      <c r="C332" s="118" t="s">
        <v>1133</v>
      </c>
      <c r="D332" s="118" t="s">
        <v>393</v>
      </c>
      <c r="E332" s="118" t="s">
        <v>1134</v>
      </c>
      <c r="F332" s="118">
        <v>1</v>
      </c>
      <c r="G332" s="158" t="s">
        <v>93</v>
      </c>
      <c r="H332" s="158" t="s">
        <v>1135</v>
      </c>
      <c r="I332" s="118" t="s">
        <v>95</v>
      </c>
      <c r="J332" s="118" t="s">
        <v>86</v>
      </c>
      <c r="K332" s="118" t="s">
        <v>86</v>
      </c>
      <c r="L332" s="118">
        <v>5</v>
      </c>
      <c r="M332" s="118">
        <v>26</v>
      </c>
      <c r="N332" s="158">
        <v>14</v>
      </c>
      <c r="O332" s="118">
        <v>37</v>
      </c>
      <c r="P332" s="165">
        <v>150</v>
      </c>
      <c r="Q332" s="115"/>
      <c r="R332" s="159"/>
      <c r="S332" s="159"/>
      <c r="T332" s="159"/>
      <c r="U332" s="165"/>
      <c r="V332" s="165">
        <v>150</v>
      </c>
      <c r="W332" s="118" t="s">
        <v>212</v>
      </c>
      <c r="X332" s="118" t="s">
        <v>212</v>
      </c>
      <c r="Y332" s="118" t="s">
        <v>1078</v>
      </c>
    </row>
    <row r="333" s="125" customFormat="1" ht="108" spans="1:25">
      <c r="A333" s="118">
        <v>242</v>
      </c>
      <c r="B333" s="118" t="s">
        <v>1136</v>
      </c>
      <c r="C333" s="118" t="s">
        <v>1137</v>
      </c>
      <c r="D333" s="118" t="s">
        <v>393</v>
      </c>
      <c r="E333" s="118" t="s">
        <v>1138</v>
      </c>
      <c r="F333" s="118">
        <v>1</v>
      </c>
      <c r="G333" s="158" t="s">
        <v>93</v>
      </c>
      <c r="H333" s="158" t="s">
        <v>94</v>
      </c>
      <c r="I333" s="118" t="s">
        <v>95</v>
      </c>
      <c r="J333" s="118" t="s">
        <v>86</v>
      </c>
      <c r="K333" s="118" t="s">
        <v>86</v>
      </c>
      <c r="L333" s="118">
        <v>4</v>
      </c>
      <c r="M333" s="118">
        <v>18</v>
      </c>
      <c r="N333" s="158">
        <v>9</v>
      </c>
      <c r="O333" s="118">
        <v>21</v>
      </c>
      <c r="P333" s="165">
        <v>43.98</v>
      </c>
      <c r="Q333" s="115"/>
      <c r="R333" s="159"/>
      <c r="S333" s="159"/>
      <c r="T333" s="159"/>
      <c r="U333" s="165"/>
      <c r="V333" s="165">
        <v>43.98</v>
      </c>
      <c r="W333" s="118" t="s">
        <v>212</v>
      </c>
      <c r="X333" s="118" t="s">
        <v>212</v>
      </c>
      <c r="Y333" s="118" t="s">
        <v>1078</v>
      </c>
    </row>
    <row r="334" s="125" customFormat="1" ht="108" spans="1:25">
      <c r="A334" s="118">
        <v>243</v>
      </c>
      <c r="B334" s="118" t="s">
        <v>1139</v>
      </c>
      <c r="C334" s="118" t="s">
        <v>1140</v>
      </c>
      <c r="D334" s="118" t="s">
        <v>393</v>
      </c>
      <c r="E334" s="118" t="s">
        <v>1141</v>
      </c>
      <c r="F334" s="118">
        <v>1</v>
      </c>
      <c r="G334" s="158" t="s">
        <v>93</v>
      </c>
      <c r="H334" s="158" t="s">
        <v>289</v>
      </c>
      <c r="I334" s="118" t="s">
        <v>86</v>
      </c>
      <c r="J334" s="118" t="s">
        <v>86</v>
      </c>
      <c r="K334" s="118" t="s">
        <v>86</v>
      </c>
      <c r="L334" s="118">
        <v>3</v>
      </c>
      <c r="M334" s="118">
        <v>19</v>
      </c>
      <c r="N334" s="158">
        <v>9</v>
      </c>
      <c r="O334" s="118">
        <v>32</v>
      </c>
      <c r="P334" s="165">
        <v>110</v>
      </c>
      <c r="Q334" s="115"/>
      <c r="R334" s="159"/>
      <c r="S334" s="159"/>
      <c r="T334" s="159"/>
      <c r="U334" s="165"/>
      <c r="V334" s="165">
        <v>110</v>
      </c>
      <c r="W334" s="118" t="s">
        <v>212</v>
      </c>
      <c r="X334" s="118" t="s">
        <v>212</v>
      </c>
      <c r="Y334" s="118" t="s">
        <v>1078</v>
      </c>
    </row>
    <row r="335" s="125" customFormat="1" ht="108" spans="1:25">
      <c r="A335" s="118">
        <v>244</v>
      </c>
      <c r="B335" s="118" t="s">
        <v>1142</v>
      </c>
      <c r="C335" s="118" t="s">
        <v>1143</v>
      </c>
      <c r="D335" s="118" t="s">
        <v>393</v>
      </c>
      <c r="E335" s="118" t="s">
        <v>1144</v>
      </c>
      <c r="F335" s="118">
        <v>1</v>
      </c>
      <c r="G335" s="158" t="s">
        <v>93</v>
      </c>
      <c r="H335" s="158" t="s">
        <v>378</v>
      </c>
      <c r="I335" s="118" t="s">
        <v>86</v>
      </c>
      <c r="J335" s="118" t="s">
        <v>86</v>
      </c>
      <c r="K335" s="118" t="s">
        <v>86</v>
      </c>
      <c r="L335" s="118">
        <v>12</v>
      </c>
      <c r="M335" s="118">
        <v>33</v>
      </c>
      <c r="N335" s="158">
        <v>15</v>
      </c>
      <c r="O335" s="118">
        <v>438</v>
      </c>
      <c r="P335" s="165">
        <v>15.37</v>
      </c>
      <c r="Q335" s="115"/>
      <c r="R335" s="159"/>
      <c r="S335" s="159"/>
      <c r="T335" s="159"/>
      <c r="U335" s="165"/>
      <c r="V335" s="165">
        <v>15.37</v>
      </c>
      <c r="W335" s="118" t="s">
        <v>212</v>
      </c>
      <c r="X335" s="118" t="s">
        <v>212</v>
      </c>
      <c r="Y335" s="118" t="s">
        <v>1078</v>
      </c>
    </row>
    <row r="336" s="125" customFormat="1" ht="108" spans="1:25">
      <c r="A336" s="118">
        <v>245</v>
      </c>
      <c r="B336" s="118" t="s">
        <v>1145</v>
      </c>
      <c r="C336" s="118" t="s">
        <v>1146</v>
      </c>
      <c r="D336" s="118" t="s">
        <v>393</v>
      </c>
      <c r="E336" s="118" t="s">
        <v>1147</v>
      </c>
      <c r="F336" s="118">
        <v>1</v>
      </c>
      <c r="G336" s="158" t="s">
        <v>301</v>
      </c>
      <c r="H336" s="158" t="s">
        <v>911</v>
      </c>
      <c r="I336" s="118" t="s">
        <v>86</v>
      </c>
      <c r="J336" s="118" t="s">
        <v>86</v>
      </c>
      <c r="K336" s="118" t="s">
        <v>86</v>
      </c>
      <c r="L336" s="118">
        <v>4</v>
      </c>
      <c r="M336" s="118">
        <v>27</v>
      </c>
      <c r="N336" s="158">
        <v>14</v>
      </c>
      <c r="O336" s="118">
        <v>34</v>
      </c>
      <c r="P336" s="165">
        <v>79.95</v>
      </c>
      <c r="Q336" s="115"/>
      <c r="R336" s="159"/>
      <c r="S336" s="159"/>
      <c r="T336" s="159"/>
      <c r="U336" s="165"/>
      <c r="V336" s="165">
        <v>79.95</v>
      </c>
      <c r="W336" s="118" t="s">
        <v>212</v>
      </c>
      <c r="X336" s="118" t="s">
        <v>212</v>
      </c>
      <c r="Y336" s="118" t="s">
        <v>1078</v>
      </c>
    </row>
    <row r="337" s="125" customFormat="1" ht="108" spans="1:25">
      <c r="A337" s="118">
        <v>246</v>
      </c>
      <c r="B337" s="118" t="s">
        <v>1148</v>
      </c>
      <c r="C337" s="118" t="s">
        <v>1149</v>
      </c>
      <c r="D337" s="118" t="s">
        <v>393</v>
      </c>
      <c r="E337" s="118" t="s">
        <v>1150</v>
      </c>
      <c r="F337" s="118">
        <v>1</v>
      </c>
      <c r="G337" s="158" t="s">
        <v>301</v>
      </c>
      <c r="H337" s="158" t="s">
        <v>1151</v>
      </c>
      <c r="I337" s="118" t="s">
        <v>86</v>
      </c>
      <c r="J337" s="118" t="s">
        <v>86</v>
      </c>
      <c r="K337" s="118" t="s">
        <v>86</v>
      </c>
      <c r="L337" s="118">
        <v>3</v>
      </c>
      <c r="M337" s="118">
        <v>19</v>
      </c>
      <c r="N337" s="158">
        <v>9</v>
      </c>
      <c r="O337" s="118">
        <v>22</v>
      </c>
      <c r="P337" s="159">
        <v>40.59</v>
      </c>
      <c r="Q337" s="115"/>
      <c r="R337" s="159"/>
      <c r="S337" s="159"/>
      <c r="T337" s="159"/>
      <c r="U337" s="159"/>
      <c r="V337" s="159">
        <v>40.59</v>
      </c>
      <c r="W337" s="118" t="s">
        <v>212</v>
      </c>
      <c r="X337" s="118" t="s">
        <v>212</v>
      </c>
      <c r="Y337" s="118" t="s">
        <v>1078</v>
      </c>
    </row>
    <row r="338" s="125" customFormat="1" ht="108" spans="1:25">
      <c r="A338" s="118">
        <v>247</v>
      </c>
      <c r="B338" s="118" t="s">
        <v>1152</v>
      </c>
      <c r="C338" s="118" t="s">
        <v>1153</v>
      </c>
      <c r="D338" s="118" t="s">
        <v>393</v>
      </c>
      <c r="E338" s="118" t="s">
        <v>1154</v>
      </c>
      <c r="F338" s="118">
        <v>1</v>
      </c>
      <c r="G338" s="158" t="s">
        <v>183</v>
      </c>
      <c r="H338" s="158" t="s">
        <v>1155</v>
      </c>
      <c r="I338" s="118" t="s">
        <v>86</v>
      </c>
      <c r="J338" s="118" t="s">
        <v>86</v>
      </c>
      <c r="K338" s="118" t="s">
        <v>86</v>
      </c>
      <c r="L338" s="118">
        <v>3</v>
      </c>
      <c r="M338" s="118">
        <v>20</v>
      </c>
      <c r="N338" s="158">
        <v>9</v>
      </c>
      <c r="O338" s="118">
        <v>24</v>
      </c>
      <c r="P338" s="159">
        <v>129.35</v>
      </c>
      <c r="Q338" s="115"/>
      <c r="R338" s="159"/>
      <c r="S338" s="159"/>
      <c r="T338" s="159"/>
      <c r="U338" s="159"/>
      <c r="V338" s="159">
        <v>129.35</v>
      </c>
      <c r="W338" s="118" t="s">
        <v>212</v>
      </c>
      <c r="X338" s="118" t="s">
        <v>212</v>
      </c>
      <c r="Y338" s="118" t="s">
        <v>1078</v>
      </c>
    </row>
    <row r="339" s="125" customFormat="1" ht="108" spans="1:25">
      <c r="A339" s="118">
        <v>248</v>
      </c>
      <c r="B339" s="118" t="s">
        <v>1156</v>
      </c>
      <c r="C339" s="118" t="s">
        <v>1157</v>
      </c>
      <c r="D339" s="118" t="s">
        <v>393</v>
      </c>
      <c r="E339" s="118" t="s">
        <v>1158</v>
      </c>
      <c r="F339" s="118">
        <v>1</v>
      </c>
      <c r="G339" s="158" t="s">
        <v>183</v>
      </c>
      <c r="H339" s="158" t="s">
        <v>1155</v>
      </c>
      <c r="I339" s="118" t="s">
        <v>86</v>
      </c>
      <c r="J339" s="118" t="s">
        <v>86</v>
      </c>
      <c r="K339" s="118" t="s">
        <v>86</v>
      </c>
      <c r="L339" s="118">
        <v>11</v>
      </c>
      <c r="M339" s="118">
        <v>34</v>
      </c>
      <c r="N339" s="158">
        <v>6</v>
      </c>
      <c r="O339" s="118">
        <v>21</v>
      </c>
      <c r="P339" s="159">
        <v>68.52</v>
      </c>
      <c r="Q339" s="115"/>
      <c r="R339" s="159"/>
      <c r="S339" s="159"/>
      <c r="T339" s="159"/>
      <c r="U339" s="159"/>
      <c r="V339" s="159">
        <v>68.52</v>
      </c>
      <c r="W339" s="118" t="s">
        <v>212</v>
      </c>
      <c r="X339" s="118" t="s">
        <v>212</v>
      </c>
      <c r="Y339" s="118" t="s">
        <v>1078</v>
      </c>
    </row>
    <row r="340" s="125" customFormat="1" ht="108" spans="1:25">
      <c r="A340" s="118">
        <v>249</v>
      </c>
      <c r="B340" s="118" t="s">
        <v>1159</v>
      </c>
      <c r="C340" s="118" t="s">
        <v>1160</v>
      </c>
      <c r="D340" s="118" t="s">
        <v>393</v>
      </c>
      <c r="E340" s="118" t="s">
        <v>1161</v>
      </c>
      <c r="F340" s="118">
        <v>1</v>
      </c>
      <c r="G340" s="158" t="s">
        <v>183</v>
      </c>
      <c r="H340" s="158" t="s">
        <v>565</v>
      </c>
      <c r="I340" s="118" t="s">
        <v>95</v>
      </c>
      <c r="J340" s="118" t="s">
        <v>86</v>
      </c>
      <c r="K340" s="118" t="s">
        <v>86</v>
      </c>
      <c r="L340" s="118">
        <v>5</v>
      </c>
      <c r="M340" s="118">
        <v>28</v>
      </c>
      <c r="N340" s="158">
        <v>5</v>
      </c>
      <c r="O340" s="118">
        <v>17</v>
      </c>
      <c r="P340" s="159">
        <v>47.19</v>
      </c>
      <c r="Q340" s="115"/>
      <c r="R340" s="159"/>
      <c r="S340" s="159"/>
      <c r="T340" s="159"/>
      <c r="U340" s="159"/>
      <c r="V340" s="159">
        <v>47.19</v>
      </c>
      <c r="W340" s="118" t="s">
        <v>212</v>
      </c>
      <c r="X340" s="118" t="s">
        <v>212</v>
      </c>
      <c r="Y340" s="118" t="s">
        <v>1078</v>
      </c>
    </row>
    <row r="341" s="125" customFormat="1" ht="108" spans="1:25">
      <c r="A341" s="118">
        <v>250</v>
      </c>
      <c r="B341" s="118" t="s">
        <v>1162</v>
      </c>
      <c r="C341" s="118" t="s">
        <v>1163</v>
      </c>
      <c r="D341" s="118" t="s">
        <v>393</v>
      </c>
      <c r="E341" s="118" t="s">
        <v>1164</v>
      </c>
      <c r="F341" s="118">
        <v>1</v>
      </c>
      <c r="G341" s="158" t="s">
        <v>355</v>
      </c>
      <c r="H341" s="158" t="s">
        <v>1165</v>
      </c>
      <c r="I341" s="118" t="s">
        <v>95</v>
      </c>
      <c r="J341" s="118" t="s">
        <v>86</v>
      </c>
      <c r="K341" s="118" t="s">
        <v>86</v>
      </c>
      <c r="L341" s="118">
        <v>3</v>
      </c>
      <c r="M341" s="118">
        <v>20</v>
      </c>
      <c r="N341" s="158">
        <v>9</v>
      </c>
      <c r="O341" s="118">
        <v>15</v>
      </c>
      <c r="P341" s="159">
        <v>58.3</v>
      </c>
      <c r="Q341" s="115"/>
      <c r="R341" s="159"/>
      <c r="S341" s="159"/>
      <c r="T341" s="159"/>
      <c r="U341" s="159"/>
      <c r="V341" s="159">
        <v>58.3</v>
      </c>
      <c r="W341" s="118" t="s">
        <v>212</v>
      </c>
      <c r="X341" s="118" t="s">
        <v>212</v>
      </c>
      <c r="Y341" s="118" t="s">
        <v>1078</v>
      </c>
    </row>
    <row r="342" s="125" customFormat="1" ht="108" spans="1:25">
      <c r="A342" s="118">
        <v>251</v>
      </c>
      <c r="B342" s="118" t="s">
        <v>1166</v>
      </c>
      <c r="C342" s="118" t="s">
        <v>1167</v>
      </c>
      <c r="D342" s="118" t="s">
        <v>393</v>
      </c>
      <c r="E342" s="118" t="s">
        <v>1168</v>
      </c>
      <c r="F342" s="118">
        <v>1</v>
      </c>
      <c r="G342" s="158" t="s">
        <v>183</v>
      </c>
      <c r="H342" s="158" t="s">
        <v>565</v>
      </c>
      <c r="I342" s="118" t="s">
        <v>95</v>
      </c>
      <c r="J342" s="118" t="s">
        <v>86</v>
      </c>
      <c r="K342" s="118" t="s">
        <v>86</v>
      </c>
      <c r="L342" s="118">
        <v>6</v>
      </c>
      <c r="M342" s="118">
        <v>28</v>
      </c>
      <c r="N342" s="158">
        <v>15</v>
      </c>
      <c r="O342" s="118">
        <v>24</v>
      </c>
      <c r="P342" s="159">
        <v>47.54</v>
      </c>
      <c r="Q342" s="115"/>
      <c r="R342" s="159"/>
      <c r="S342" s="159"/>
      <c r="T342" s="159"/>
      <c r="U342" s="159"/>
      <c r="V342" s="159">
        <v>47.54</v>
      </c>
      <c r="W342" s="118" t="s">
        <v>212</v>
      </c>
      <c r="X342" s="118" t="s">
        <v>212</v>
      </c>
      <c r="Y342" s="118" t="s">
        <v>1078</v>
      </c>
    </row>
    <row r="343" s="125" customFormat="1" ht="108" spans="1:25">
      <c r="A343" s="118">
        <v>252</v>
      </c>
      <c r="B343" s="118" t="s">
        <v>1169</v>
      </c>
      <c r="C343" s="118" t="s">
        <v>1170</v>
      </c>
      <c r="D343" s="118" t="s">
        <v>393</v>
      </c>
      <c r="E343" s="118" t="s">
        <v>1171</v>
      </c>
      <c r="F343" s="118">
        <v>1</v>
      </c>
      <c r="G343" s="158" t="s">
        <v>183</v>
      </c>
      <c r="H343" s="158" t="s">
        <v>236</v>
      </c>
      <c r="I343" s="118" t="s">
        <v>86</v>
      </c>
      <c r="J343" s="118" t="s">
        <v>86</v>
      </c>
      <c r="K343" s="118" t="s">
        <v>86</v>
      </c>
      <c r="L343" s="118">
        <v>5</v>
      </c>
      <c r="M343" s="118">
        <v>22</v>
      </c>
      <c r="N343" s="158">
        <v>9</v>
      </c>
      <c r="O343" s="118">
        <v>37</v>
      </c>
      <c r="P343" s="165">
        <v>90.36</v>
      </c>
      <c r="Q343" s="115"/>
      <c r="R343" s="159"/>
      <c r="S343" s="159"/>
      <c r="T343" s="159"/>
      <c r="U343" s="165"/>
      <c r="V343" s="165">
        <v>90.36</v>
      </c>
      <c r="W343" s="118" t="s">
        <v>212</v>
      </c>
      <c r="X343" s="118" t="s">
        <v>212</v>
      </c>
      <c r="Y343" s="118" t="s">
        <v>1078</v>
      </c>
    </row>
    <row r="344" s="125" customFormat="1" ht="108" spans="1:25">
      <c r="A344" s="118">
        <v>253</v>
      </c>
      <c r="B344" s="118" t="s">
        <v>1172</v>
      </c>
      <c r="C344" s="118" t="s">
        <v>1173</v>
      </c>
      <c r="D344" s="118" t="s">
        <v>393</v>
      </c>
      <c r="E344" s="118" t="s">
        <v>1174</v>
      </c>
      <c r="F344" s="118">
        <v>1</v>
      </c>
      <c r="G344" s="158" t="s">
        <v>1175</v>
      </c>
      <c r="H344" s="158" t="s">
        <v>1176</v>
      </c>
      <c r="I344" s="118" t="s">
        <v>86</v>
      </c>
      <c r="J344" s="118" t="s">
        <v>86</v>
      </c>
      <c r="K344" s="118" t="s">
        <v>86</v>
      </c>
      <c r="L344" s="118">
        <v>3</v>
      </c>
      <c r="M344" s="118">
        <v>14</v>
      </c>
      <c r="N344" s="158">
        <v>9</v>
      </c>
      <c r="O344" s="118">
        <v>25</v>
      </c>
      <c r="P344" s="165">
        <v>260</v>
      </c>
      <c r="Q344" s="115"/>
      <c r="R344" s="159"/>
      <c r="S344" s="159"/>
      <c r="T344" s="159"/>
      <c r="U344" s="165"/>
      <c r="V344" s="165">
        <v>260</v>
      </c>
      <c r="W344" s="118" t="s">
        <v>212</v>
      </c>
      <c r="X344" s="118" t="s">
        <v>212</v>
      </c>
      <c r="Y344" s="118" t="s">
        <v>1078</v>
      </c>
    </row>
    <row r="345" s="125" customFormat="1" ht="108" spans="1:25">
      <c r="A345" s="118">
        <v>254</v>
      </c>
      <c r="B345" s="118" t="s">
        <v>1177</v>
      </c>
      <c r="C345" s="118" t="s">
        <v>1178</v>
      </c>
      <c r="D345" s="118" t="s">
        <v>393</v>
      </c>
      <c r="E345" s="118" t="s">
        <v>1179</v>
      </c>
      <c r="F345" s="118">
        <v>1</v>
      </c>
      <c r="G345" s="158" t="s">
        <v>706</v>
      </c>
      <c r="H345" s="158" t="s">
        <v>900</v>
      </c>
      <c r="I345" s="118" t="s">
        <v>95</v>
      </c>
      <c r="J345" s="118" t="s">
        <v>86</v>
      </c>
      <c r="K345" s="118" t="s">
        <v>86</v>
      </c>
      <c r="L345" s="118">
        <v>3</v>
      </c>
      <c r="M345" s="118">
        <v>15</v>
      </c>
      <c r="N345" s="158">
        <v>9</v>
      </c>
      <c r="O345" s="118">
        <v>35</v>
      </c>
      <c r="P345" s="165">
        <v>65.72</v>
      </c>
      <c r="Q345" s="115"/>
      <c r="R345" s="159"/>
      <c r="S345" s="159"/>
      <c r="T345" s="159"/>
      <c r="U345" s="165"/>
      <c r="V345" s="165">
        <v>65.72</v>
      </c>
      <c r="W345" s="118" t="s">
        <v>212</v>
      </c>
      <c r="X345" s="118" t="s">
        <v>212</v>
      </c>
      <c r="Y345" s="118" t="s">
        <v>1078</v>
      </c>
    </row>
    <row r="346" s="125" customFormat="1" ht="108" spans="1:25">
      <c r="A346" s="118">
        <v>255</v>
      </c>
      <c r="B346" s="118" t="s">
        <v>1180</v>
      </c>
      <c r="C346" s="118" t="s">
        <v>1181</v>
      </c>
      <c r="D346" s="118" t="s">
        <v>393</v>
      </c>
      <c r="E346" s="118" t="s">
        <v>1182</v>
      </c>
      <c r="F346" s="118">
        <v>1</v>
      </c>
      <c r="G346" s="158" t="s">
        <v>93</v>
      </c>
      <c r="H346" s="158" t="s">
        <v>1183</v>
      </c>
      <c r="I346" s="118" t="s">
        <v>86</v>
      </c>
      <c r="J346" s="118" t="s">
        <v>86</v>
      </c>
      <c r="K346" s="118" t="s">
        <v>86</v>
      </c>
      <c r="L346" s="118">
        <v>8</v>
      </c>
      <c r="M346" s="118">
        <v>29</v>
      </c>
      <c r="N346" s="158">
        <v>15</v>
      </c>
      <c r="O346" s="118">
        <v>44</v>
      </c>
      <c r="P346" s="165">
        <v>12.63</v>
      </c>
      <c r="Q346" s="115"/>
      <c r="R346" s="159"/>
      <c r="S346" s="159"/>
      <c r="T346" s="159"/>
      <c r="U346" s="165"/>
      <c r="V346" s="165">
        <v>12.63</v>
      </c>
      <c r="W346" s="118" t="s">
        <v>212</v>
      </c>
      <c r="X346" s="118" t="s">
        <v>212</v>
      </c>
      <c r="Y346" s="118" t="s">
        <v>1078</v>
      </c>
    </row>
    <row r="347" s="125" customFormat="1" ht="108" spans="1:25">
      <c r="A347" s="118">
        <v>256</v>
      </c>
      <c r="B347" s="118" t="s">
        <v>1184</v>
      </c>
      <c r="C347" s="118" t="s">
        <v>1185</v>
      </c>
      <c r="D347" s="118" t="s">
        <v>393</v>
      </c>
      <c r="E347" s="118" t="s">
        <v>1186</v>
      </c>
      <c r="F347" s="118">
        <v>1</v>
      </c>
      <c r="G347" s="158" t="s">
        <v>630</v>
      </c>
      <c r="H347" s="158" t="s">
        <v>1187</v>
      </c>
      <c r="I347" s="118" t="s">
        <v>86</v>
      </c>
      <c r="J347" s="118" t="s">
        <v>86</v>
      </c>
      <c r="K347" s="118" t="s">
        <v>86</v>
      </c>
      <c r="L347" s="118">
        <v>3</v>
      </c>
      <c r="M347" s="118">
        <v>16</v>
      </c>
      <c r="N347" s="158">
        <v>9</v>
      </c>
      <c r="O347" s="118">
        <v>25</v>
      </c>
      <c r="P347" s="165">
        <v>56.75</v>
      </c>
      <c r="Q347" s="115"/>
      <c r="R347" s="159"/>
      <c r="S347" s="159"/>
      <c r="T347" s="159"/>
      <c r="U347" s="165"/>
      <c r="V347" s="165">
        <v>56.75</v>
      </c>
      <c r="W347" s="118" t="s">
        <v>212</v>
      </c>
      <c r="X347" s="118" t="s">
        <v>212</v>
      </c>
      <c r="Y347" s="118" t="s">
        <v>1078</v>
      </c>
    </row>
    <row r="348" s="125" customFormat="1" ht="108" spans="1:25">
      <c r="A348" s="118">
        <v>257</v>
      </c>
      <c r="B348" s="118" t="s">
        <v>1188</v>
      </c>
      <c r="C348" s="118" t="s">
        <v>1189</v>
      </c>
      <c r="D348" s="118" t="s">
        <v>393</v>
      </c>
      <c r="E348" s="118" t="s">
        <v>1190</v>
      </c>
      <c r="F348" s="118">
        <v>1</v>
      </c>
      <c r="G348" s="158" t="s">
        <v>452</v>
      </c>
      <c r="H348" s="158" t="s">
        <v>1191</v>
      </c>
      <c r="I348" s="118" t="s">
        <v>95</v>
      </c>
      <c r="J348" s="118" t="s">
        <v>86</v>
      </c>
      <c r="K348" s="118" t="s">
        <v>86</v>
      </c>
      <c r="L348" s="118">
        <v>12</v>
      </c>
      <c r="M348" s="118">
        <v>35</v>
      </c>
      <c r="N348" s="158">
        <v>7</v>
      </c>
      <c r="O348" s="118">
        <v>27</v>
      </c>
      <c r="P348" s="165">
        <v>46</v>
      </c>
      <c r="Q348" s="115"/>
      <c r="R348" s="159"/>
      <c r="S348" s="159"/>
      <c r="T348" s="159"/>
      <c r="U348" s="165"/>
      <c r="V348" s="165">
        <v>46</v>
      </c>
      <c r="W348" s="118" t="s">
        <v>212</v>
      </c>
      <c r="X348" s="118" t="s">
        <v>212</v>
      </c>
      <c r="Y348" s="118" t="s">
        <v>1078</v>
      </c>
    </row>
    <row r="349" s="125" customFormat="1" ht="108" spans="1:25">
      <c r="A349" s="118">
        <v>258</v>
      </c>
      <c r="B349" s="118" t="s">
        <v>1192</v>
      </c>
      <c r="C349" s="118" t="s">
        <v>1193</v>
      </c>
      <c r="D349" s="118" t="s">
        <v>393</v>
      </c>
      <c r="E349" s="118" t="s">
        <v>1194</v>
      </c>
      <c r="F349" s="118">
        <v>1</v>
      </c>
      <c r="G349" s="158" t="s">
        <v>100</v>
      </c>
      <c r="H349" s="158" t="s">
        <v>285</v>
      </c>
      <c r="I349" s="118" t="s">
        <v>95</v>
      </c>
      <c r="J349" s="118" t="s">
        <v>86</v>
      </c>
      <c r="K349" s="118" t="s">
        <v>86</v>
      </c>
      <c r="L349" s="118">
        <v>5</v>
      </c>
      <c r="M349" s="118">
        <v>23</v>
      </c>
      <c r="N349" s="158">
        <v>8</v>
      </c>
      <c r="O349" s="118">
        <v>27</v>
      </c>
      <c r="P349" s="165">
        <v>64.88</v>
      </c>
      <c r="Q349" s="115"/>
      <c r="R349" s="159"/>
      <c r="S349" s="159"/>
      <c r="T349" s="159"/>
      <c r="U349" s="165"/>
      <c r="V349" s="165">
        <v>64.88</v>
      </c>
      <c r="W349" s="118" t="s">
        <v>212</v>
      </c>
      <c r="X349" s="118" t="s">
        <v>212</v>
      </c>
      <c r="Y349" s="118" t="s">
        <v>1078</v>
      </c>
    </row>
    <row r="350" s="125" customFormat="1" ht="108" spans="1:25">
      <c r="A350" s="118">
        <v>259</v>
      </c>
      <c r="B350" s="118" t="s">
        <v>1195</v>
      </c>
      <c r="C350" s="118" t="s">
        <v>1196</v>
      </c>
      <c r="D350" s="118" t="s">
        <v>393</v>
      </c>
      <c r="E350" s="118" t="s">
        <v>1186</v>
      </c>
      <c r="F350" s="118">
        <v>1</v>
      </c>
      <c r="G350" s="158" t="s">
        <v>122</v>
      </c>
      <c r="H350" s="158" t="s">
        <v>178</v>
      </c>
      <c r="I350" s="118" t="s">
        <v>95</v>
      </c>
      <c r="J350" s="118" t="s">
        <v>86</v>
      </c>
      <c r="K350" s="118" t="s">
        <v>86</v>
      </c>
      <c r="L350" s="118">
        <v>3</v>
      </c>
      <c r="M350" s="118">
        <v>16</v>
      </c>
      <c r="N350" s="158">
        <v>9</v>
      </c>
      <c r="O350" s="118">
        <v>25</v>
      </c>
      <c r="P350" s="165">
        <v>60.35</v>
      </c>
      <c r="Q350" s="115"/>
      <c r="R350" s="159"/>
      <c r="S350" s="159"/>
      <c r="T350" s="159"/>
      <c r="U350" s="165"/>
      <c r="V350" s="165">
        <v>60.35</v>
      </c>
      <c r="W350" s="118" t="s">
        <v>212</v>
      </c>
      <c r="X350" s="118" t="s">
        <v>212</v>
      </c>
      <c r="Y350" s="118" t="s">
        <v>1078</v>
      </c>
    </row>
    <row r="351" s="125" customFormat="1" ht="108" spans="1:25">
      <c r="A351" s="118">
        <v>260</v>
      </c>
      <c r="B351" s="118" t="s">
        <v>1197</v>
      </c>
      <c r="C351" s="118" t="s">
        <v>1198</v>
      </c>
      <c r="D351" s="118" t="s">
        <v>393</v>
      </c>
      <c r="E351" s="118" t="s">
        <v>1199</v>
      </c>
      <c r="F351" s="118">
        <v>1</v>
      </c>
      <c r="G351" s="158" t="s">
        <v>122</v>
      </c>
      <c r="H351" s="158" t="s">
        <v>674</v>
      </c>
      <c r="I351" s="118" t="s">
        <v>95</v>
      </c>
      <c r="J351" s="118" t="s">
        <v>86</v>
      </c>
      <c r="K351" s="118" t="s">
        <v>86</v>
      </c>
      <c r="L351" s="118">
        <v>3</v>
      </c>
      <c r="M351" s="118">
        <v>15</v>
      </c>
      <c r="N351" s="158">
        <v>4</v>
      </c>
      <c r="O351" s="118">
        <v>14</v>
      </c>
      <c r="P351" s="165">
        <v>94.23</v>
      </c>
      <c r="Q351" s="115"/>
      <c r="R351" s="159"/>
      <c r="S351" s="159"/>
      <c r="T351" s="159"/>
      <c r="U351" s="165"/>
      <c r="V351" s="165">
        <v>94.23</v>
      </c>
      <c r="W351" s="118" t="s">
        <v>212</v>
      </c>
      <c r="X351" s="118" t="s">
        <v>212</v>
      </c>
      <c r="Y351" s="118" t="s">
        <v>1078</v>
      </c>
    </row>
    <row r="352" s="125" customFormat="1" ht="108" spans="1:25">
      <c r="A352" s="118">
        <v>261</v>
      </c>
      <c r="B352" s="118" t="s">
        <v>1200</v>
      </c>
      <c r="C352" s="118" t="s">
        <v>1201</v>
      </c>
      <c r="D352" s="118" t="s">
        <v>393</v>
      </c>
      <c r="E352" s="118" t="s">
        <v>1202</v>
      </c>
      <c r="F352" s="118">
        <v>1</v>
      </c>
      <c r="G352" s="158" t="s">
        <v>122</v>
      </c>
      <c r="H352" s="158" t="s">
        <v>702</v>
      </c>
      <c r="I352" s="118" t="s">
        <v>95</v>
      </c>
      <c r="J352" s="118" t="s">
        <v>86</v>
      </c>
      <c r="K352" s="118" t="s">
        <v>86</v>
      </c>
      <c r="L352" s="118">
        <v>8</v>
      </c>
      <c r="M352" s="118">
        <v>30</v>
      </c>
      <c r="N352" s="158">
        <v>6</v>
      </c>
      <c r="O352" s="118">
        <v>36</v>
      </c>
      <c r="P352" s="165">
        <v>42.44</v>
      </c>
      <c r="Q352" s="115"/>
      <c r="R352" s="159"/>
      <c r="S352" s="159"/>
      <c r="T352" s="159"/>
      <c r="U352" s="165"/>
      <c r="V352" s="165">
        <v>42.44</v>
      </c>
      <c r="W352" s="118" t="s">
        <v>212</v>
      </c>
      <c r="X352" s="118" t="s">
        <v>212</v>
      </c>
      <c r="Y352" s="118" t="s">
        <v>1078</v>
      </c>
    </row>
    <row r="353" s="125" customFormat="1" ht="108" spans="1:25">
      <c r="A353" s="118">
        <v>262</v>
      </c>
      <c r="B353" s="118" t="s">
        <v>1203</v>
      </c>
      <c r="C353" s="118" t="s">
        <v>1204</v>
      </c>
      <c r="D353" s="118" t="s">
        <v>393</v>
      </c>
      <c r="E353" s="118" t="s">
        <v>1205</v>
      </c>
      <c r="F353" s="118">
        <v>1</v>
      </c>
      <c r="G353" s="158" t="s">
        <v>122</v>
      </c>
      <c r="H353" s="158" t="s">
        <v>1206</v>
      </c>
      <c r="I353" s="118" t="s">
        <v>86</v>
      </c>
      <c r="J353" s="118" t="s">
        <v>86</v>
      </c>
      <c r="K353" s="118" t="s">
        <v>86</v>
      </c>
      <c r="L353" s="118">
        <v>5</v>
      </c>
      <c r="M353" s="118">
        <v>24</v>
      </c>
      <c r="N353" s="158">
        <v>14</v>
      </c>
      <c r="O353" s="118">
        <v>28</v>
      </c>
      <c r="P353" s="159">
        <v>124.75</v>
      </c>
      <c r="Q353" s="115"/>
      <c r="R353" s="159"/>
      <c r="S353" s="159"/>
      <c r="T353" s="159"/>
      <c r="U353" s="159"/>
      <c r="V353" s="159">
        <v>124.75</v>
      </c>
      <c r="W353" s="118" t="s">
        <v>212</v>
      </c>
      <c r="X353" s="118" t="s">
        <v>212</v>
      </c>
      <c r="Y353" s="118" t="s">
        <v>1078</v>
      </c>
    </row>
    <row r="354" s="125" customFormat="1" ht="108" spans="1:25">
      <c r="A354" s="118">
        <v>263</v>
      </c>
      <c r="B354" s="118" t="s">
        <v>1207</v>
      </c>
      <c r="C354" s="118" t="s">
        <v>1208</v>
      </c>
      <c r="D354" s="118" t="s">
        <v>393</v>
      </c>
      <c r="E354" s="118" t="s">
        <v>1209</v>
      </c>
      <c r="F354" s="118">
        <v>1</v>
      </c>
      <c r="G354" s="158" t="s">
        <v>122</v>
      </c>
      <c r="H354" s="158" t="s">
        <v>1210</v>
      </c>
      <c r="I354" s="118" t="s">
        <v>95</v>
      </c>
      <c r="J354" s="118" t="s">
        <v>86</v>
      </c>
      <c r="K354" s="118" t="s">
        <v>86</v>
      </c>
      <c r="L354" s="118">
        <v>3</v>
      </c>
      <c r="M354" s="118">
        <v>16</v>
      </c>
      <c r="N354" s="158">
        <v>9</v>
      </c>
      <c r="O354" s="118">
        <v>24</v>
      </c>
      <c r="P354" s="159">
        <v>75.81</v>
      </c>
      <c r="Q354" s="115"/>
      <c r="R354" s="159"/>
      <c r="S354" s="159"/>
      <c r="T354" s="159"/>
      <c r="U354" s="159"/>
      <c r="V354" s="159">
        <v>75.81</v>
      </c>
      <c r="W354" s="118" t="s">
        <v>212</v>
      </c>
      <c r="X354" s="118" t="s">
        <v>212</v>
      </c>
      <c r="Y354" s="118" t="s">
        <v>1078</v>
      </c>
    </row>
    <row r="355" s="125" customFormat="1" ht="108" spans="1:25">
      <c r="A355" s="118">
        <v>264</v>
      </c>
      <c r="B355" s="118" t="s">
        <v>1211</v>
      </c>
      <c r="C355" s="118" t="s">
        <v>1212</v>
      </c>
      <c r="D355" s="118" t="s">
        <v>393</v>
      </c>
      <c r="E355" s="118" t="s">
        <v>1213</v>
      </c>
      <c r="F355" s="118">
        <v>1</v>
      </c>
      <c r="G355" s="158" t="s">
        <v>122</v>
      </c>
      <c r="H355" s="158" t="s">
        <v>1206</v>
      </c>
      <c r="I355" s="118" t="s">
        <v>86</v>
      </c>
      <c r="J355" s="118" t="s">
        <v>86</v>
      </c>
      <c r="K355" s="118" t="s">
        <v>86</v>
      </c>
      <c r="L355" s="118">
        <v>12</v>
      </c>
      <c r="M355" s="118">
        <v>37</v>
      </c>
      <c r="N355" s="158">
        <v>15</v>
      </c>
      <c r="O355" s="118">
        <v>37</v>
      </c>
      <c r="P355" s="159">
        <v>98.65</v>
      </c>
      <c r="Q355" s="115"/>
      <c r="R355" s="159"/>
      <c r="S355" s="159"/>
      <c r="T355" s="159"/>
      <c r="U355" s="159"/>
      <c r="V355" s="159">
        <v>98.65</v>
      </c>
      <c r="W355" s="118" t="s">
        <v>212</v>
      </c>
      <c r="X355" s="118" t="s">
        <v>212</v>
      </c>
      <c r="Y355" s="118" t="s">
        <v>1078</v>
      </c>
    </row>
    <row r="356" s="125" customFormat="1" ht="108" spans="1:25">
      <c r="A356" s="118">
        <v>265</v>
      </c>
      <c r="B356" s="118" t="s">
        <v>1214</v>
      </c>
      <c r="C356" s="118" t="s">
        <v>1215</v>
      </c>
      <c r="D356" s="118" t="s">
        <v>393</v>
      </c>
      <c r="E356" s="118" t="s">
        <v>1216</v>
      </c>
      <c r="F356" s="118">
        <v>1</v>
      </c>
      <c r="G356" s="158" t="s">
        <v>128</v>
      </c>
      <c r="H356" s="158" t="s">
        <v>719</v>
      </c>
      <c r="I356" s="118" t="s">
        <v>86</v>
      </c>
      <c r="J356" s="118" t="s">
        <v>86</v>
      </c>
      <c r="K356" s="118" t="s">
        <v>86</v>
      </c>
      <c r="L356" s="118">
        <v>3</v>
      </c>
      <c r="M356" s="118">
        <v>23</v>
      </c>
      <c r="N356" s="158">
        <v>9</v>
      </c>
      <c r="O356" s="118">
        <v>25</v>
      </c>
      <c r="P356" s="165">
        <v>83</v>
      </c>
      <c r="Q356" s="115"/>
      <c r="R356" s="159"/>
      <c r="S356" s="159"/>
      <c r="T356" s="159"/>
      <c r="U356" s="165"/>
      <c r="V356" s="165">
        <v>83</v>
      </c>
      <c r="W356" s="118" t="s">
        <v>212</v>
      </c>
      <c r="X356" s="118" t="s">
        <v>212</v>
      </c>
      <c r="Y356" s="118" t="s">
        <v>1078</v>
      </c>
    </row>
    <row r="357" s="125" customFormat="1" ht="108" spans="1:25">
      <c r="A357" s="118">
        <v>266</v>
      </c>
      <c r="B357" s="118" t="s">
        <v>1217</v>
      </c>
      <c r="C357" s="118" t="s">
        <v>1218</v>
      </c>
      <c r="D357" s="118" t="s">
        <v>393</v>
      </c>
      <c r="E357" s="118" t="s">
        <v>1219</v>
      </c>
      <c r="F357" s="118">
        <v>1</v>
      </c>
      <c r="G357" s="158" t="s">
        <v>128</v>
      </c>
      <c r="H357" s="158" t="s">
        <v>719</v>
      </c>
      <c r="I357" s="118" t="s">
        <v>86</v>
      </c>
      <c r="J357" s="118" t="s">
        <v>86</v>
      </c>
      <c r="K357" s="118" t="s">
        <v>86</v>
      </c>
      <c r="L357" s="118">
        <v>3</v>
      </c>
      <c r="M357" s="118">
        <v>24</v>
      </c>
      <c r="N357" s="158">
        <v>9</v>
      </c>
      <c r="O357" s="118">
        <v>25</v>
      </c>
      <c r="P357" s="165">
        <v>18</v>
      </c>
      <c r="Q357" s="115"/>
      <c r="R357" s="159"/>
      <c r="S357" s="159"/>
      <c r="T357" s="159"/>
      <c r="U357" s="165"/>
      <c r="V357" s="165">
        <v>18</v>
      </c>
      <c r="W357" s="118" t="s">
        <v>212</v>
      </c>
      <c r="X357" s="118" t="s">
        <v>212</v>
      </c>
      <c r="Y357" s="118" t="s">
        <v>1078</v>
      </c>
    </row>
    <row r="358" s="125" customFormat="1" ht="108" spans="1:25">
      <c r="A358" s="118">
        <v>267</v>
      </c>
      <c r="B358" s="118" t="s">
        <v>1220</v>
      </c>
      <c r="C358" s="118" t="s">
        <v>1221</v>
      </c>
      <c r="D358" s="118" t="s">
        <v>393</v>
      </c>
      <c r="E358" s="118" t="s">
        <v>1222</v>
      </c>
      <c r="F358" s="118">
        <v>1</v>
      </c>
      <c r="G358" s="158" t="s">
        <v>355</v>
      </c>
      <c r="H358" s="158" t="s">
        <v>1165</v>
      </c>
      <c r="I358" s="118" t="s">
        <v>95</v>
      </c>
      <c r="J358" s="118" t="s">
        <v>86</v>
      </c>
      <c r="K358" s="118" t="s">
        <v>86</v>
      </c>
      <c r="L358" s="118">
        <v>5</v>
      </c>
      <c r="M358" s="118">
        <v>14</v>
      </c>
      <c r="N358" s="158">
        <v>11</v>
      </c>
      <c r="O358" s="118">
        <v>35</v>
      </c>
      <c r="P358" s="165">
        <v>66.77</v>
      </c>
      <c r="Q358" s="115"/>
      <c r="R358" s="159"/>
      <c r="S358" s="159"/>
      <c r="T358" s="159"/>
      <c r="U358" s="165"/>
      <c r="V358" s="165">
        <v>66.77</v>
      </c>
      <c r="W358" s="118" t="s">
        <v>212</v>
      </c>
      <c r="X358" s="118" t="s">
        <v>212</v>
      </c>
      <c r="Y358" s="118" t="s">
        <v>1078</v>
      </c>
    </row>
    <row r="359" s="125" customFormat="1" ht="108" spans="1:25">
      <c r="A359" s="118">
        <v>268</v>
      </c>
      <c r="B359" s="118" t="s">
        <v>1223</v>
      </c>
      <c r="C359" s="118" t="s">
        <v>1224</v>
      </c>
      <c r="D359" s="118" t="s">
        <v>393</v>
      </c>
      <c r="E359" s="118" t="s">
        <v>1225</v>
      </c>
      <c r="F359" s="118">
        <v>1</v>
      </c>
      <c r="G359" s="158" t="s">
        <v>355</v>
      </c>
      <c r="H359" s="158" t="s">
        <v>1165</v>
      </c>
      <c r="I359" s="118" t="s">
        <v>86</v>
      </c>
      <c r="J359" s="118" t="s">
        <v>86</v>
      </c>
      <c r="K359" s="118" t="s">
        <v>86</v>
      </c>
      <c r="L359" s="118">
        <v>8</v>
      </c>
      <c r="M359" s="118">
        <v>32</v>
      </c>
      <c r="N359" s="158">
        <v>14</v>
      </c>
      <c r="O359" s="118">
        <v>19</v>
      </c>
      <c r="P359" s="165">
        <v>49.67</v>
      </c>
      <c r="Q359" s="115"/>
      <c r="R359" s="159"/>
      <c r="S359" s="159"/>
      <c r="T359" s="159"/>
      <c r="U359" s="165"/>
      <c r="V359" s="165">
        <v>49.67</v>
      </c>
      <c r="W359" s="118" t="s">
        <v>212</v>
      </c>
      <c r="X359" s="118" t="s">
        <v>212</v>
      </c>
      <c r="Y359" s="118" t="s">
        <v>1078</v>
      </c>
    </row>
    <row r="360" s="125" customFormat="1" ht="117" customHeight="1" spans="1:25">
      <c r="A360" s="118">
        <v>269</v>
      </c>
      <c r="B360" s="118" t="s">
        <v>1226</v>
      </c>
      <c r="C360" s="118" t="s">
        <v>1227</v>
      </c>
      <c r="D360" s="118" t="s">
        <v>393</v>
      </c>
      <c r="E360" s="118" t="s">
        <v>1228</v>
      </c>
      <c r="F360" s="118">
        <v>1</v>
      </c>
      <c r="G360" s="158" t="s">
        <v>128</v>
      </c>
      <c r="H360" s="158" t="s">
        <v>1229</v>
      </c>
      <c r="I360" s="118" t="s">
        <v>95</v>
      </c>
      <c r="J360" s="118" t="s">
        <v>86</v>
      </c>
      <c r="K360" s="118" t="s">
        <v>86</v>
      </c>
      <c r="L360" s="118">
        <v>7</v>
      </c>
      <c r="M360" s="118">
        <v>20</v>
      </c>
      <c r="N360" s="158">
        <v>9</v>
      </c>
      <c r="O360" s="118">
        <v>25</v>
      </c>
      <c r="P360" s="159">
        <v>69</v>
      </c>
      <c r="Q360" s="115"/>
      <c r="R360" s="159"/>
      <c r="S360" s="159"/>
      <c r="T360" s="159"/>
      <c r="U360" s="159"/>
      <c r="V360" s="159">
        <v>69</v>
      </c>
      <c r="W360" s="118" t="s">
        <v>212</v>
      </c>
      <c r="X360" s="118" t="s">
        <v>212</v>
      </c>
      <c r="Y360" s="118" t="s">
        <v>1078</v>
      </c>
    </row>
    <row r="361" s="125" customFormat="1" ht="129" customHeight="1" spans="1:25">
      <c r="A361" s="118">
        <v>270</v>
      </c>
      <c r="B361" s="118" t="s">
        <v>1230</v>
      </c>
      <c r="C361" s="118" t="s">
        <v>1231</v>
      </c>
      <c r="D361" s="118" t="s">
        <v>393</v>
      </c>
      <c r="E361" s="118" t="s">
        <v>1232</v>
      </c>
      <c r="F361" s="118">
        <v>1</v>
      </c>
      <c r="G361" s="158" t="s">
        <v>1233</v>
      </c>
      <c r="H361" s="158" t="s">
        <v>1234</v>
      </c>
      <c r="I361" s="118" t="s">
        <v>86</v>
      </c>
      <c r="J361" s="118" t="s">
        <v>86</v>
      </c>
      <c r="K361" s="118" t="s">
        <v>86</v>
      </c>
      <c r="L361" s="118">
        <v>5</v>
      </c>
      <c r="M361" s="118">
        <v>25</v>
      </c>
      <c r="N361" s="158">
        <v>9</v>
      </c>
      <c r="O361" s="118">
        <v>31</v>
      </c>
      <c r="P361" s="159">
        <v>49.35</v>
      </c>
      <c r="Q361" s="115"/>
      <c r="R361" s="159"/>
      <c r="S361" s="159"/>
      <c r="T361" s="159"/>
      <c r="U361" s="159"/>
      <c r="V361" s="159">
        <v>49.35</v>
      </c>
      <c r="W361" s="118" t="s">
        <v>212</v>
      </c>
      <c r="X361" s="118" t="s">
        <v>212</v>
      </c>
      <c r="Y361" s="118" t="s">
        <v>1078</v>
      </c>
    </row>
    <row r="362" s="125" customFormat="1" ht="126" customHeight="1" spans="1:25">
      <c r="A362" s="118">
        <v>271</v>
      </c>
      <c r="B362" s="118" t="s">
        <v>1235</v>
      </c>
      <c r="C362" s="118" t="s">
        <v>1231</v>
      </c>
      <c r="D362" s="118" t="s">
        <v>1236</v>
      </c>
      <c r="E362" s="118" t="s">
        <v>1237</v>
      </c>
      <c r="F362" s="118">
        <v>1</v>
      </c>
      <c r="G362" s="118" t="s">
        <v>452</v>
      </c>
      <c r="H362" s="118" t="s">
        <v>1238</v>
      </c>
      <c r="I362" s="118" t="s">
        <v>95</v>
      </c>
      <c r="J362" s="118" t="s">
        <v>86</v>
      </c>
      <c r="K362" s="118" t="s">
        <v>86</v>
      </c>
      <c r="L362" s="118">
        <v>3</v>
      </c>
      <c r="M362" s="118">
        <v>23</v>
      </c>
      <c r="N362" s="158">
        <v>44</v>
      </c>
      <c r="O362" s="118">
        <v>25</v>
      </c>
      <c r="P362" s="159">
        <v>188</v>
      </c>
      <c r="Q362" s="159">
        <v>188</v>
      </c>
      <c r="R362" s="159"/>
      <c r="S362" s="159"/>
      <c r="T362" s="159">
        <v>188</v>
      </c>
      <c r="U362" s="159"/>
      <c r="V362" s="159"/>
      <c r="W362" s="118" t="s">
        <v>212</v>
      </c>
      <c r="X362" s="118" t="s">
        <v>212</v>
      </c>
      <c r="Y362" s="118" t="s">
        <v>1078</v>
      </c>
    </row>
    <row r="363" s="125" customFormat="1" ht="135" customHeight="1" spans="1:25">
      <c r="A363" s="118">
        <v>272</v>
      </c>
      <c r="B363" s="118" t="s">
        <v>1239</v>
      </c>
      <c r="C363" s="118" t="s">
        <v>1240</v>
      </c>
      <c r="D363" s="118" t="s">
        <v>1236</v>
      </c>
      <c r="E363" s="118" t="s">
        <v>1241</v>
      </c>
      <c r="F363" s="118">
        <v>1</v>
      </c>
      <c r="G363" s="118" t="s">
        <v>177</v>
      </c>
      <c r="H363" s="118" t="s">
        <v>390</v>
      </c>
      <c r="I363" s="118" t="s">
        <v>86</v>
      </c>
      <c r="J363" s="118" t="s">
        <v>86</v>
      </c>
      <c r="K363" s="118" t="s">
        <v>86</v>
      </c>
      <c r="L363" s="118">
        <v>3</v>
      </c>
      <c r="M363" s="118">
        <v>24</v>
      </c>
      <c r="N363" s="118">
        <v>9</v>
      </c>
      <c r="O363" s="118">
        <v>25</v>
      </c>
      <c r="P363" s="159">
        <v>50</v>
      </c>
      <c r="Q363" s="159">
        <v>50</v>
      </c>
      <c r="R363" s="159"/>
      <c r="S363" s="159"/>
      <c r="T363" s="159">
        <v>50</v>
      </c>
      <c r="U363" s="159"/>
      <c r="V363" s="159"/>
      <c r="W363" s="118" t="s">
        <v>212</v>
      </c>
      <c r="X363" s="118" t="s">
        <v>212</v>
      </c>
      <c r="Y363" s="118" t="s">
        <v>1078</v>
      </c>
    </row>
    <row r="364" s="125" customFormat="1" ht="147" customHeight="1" spans="1:25">
      <c r="A364" s="118">
        <v>273</v>
      </c>
      <c r="B364" s="118" t="s">
        <v>1242</v>
      </c>
      <c r="C364" s="118" t="s">
        <v>1243</v>
      </c>
      <c r="D364" s="118" t="s">
        <v>1039</v>
      </c>
      <c r="E364" s="118" t="s">
        <v>1244</v>
      </c>
      <c r="F364" s="118">
        <v>1</v>
      </c>
      <c r="G364" s="118" t="s">
        <v>128</v>
      </c>
      <c r="H364" s="118" t="s">
        <v>252</v>
      </c>
      <c r="I364" s="118" t="s">
        <v>86</v>
      </c>
      <c r="J364" s="118" t="s">
        <v>86</v>
      </c>
      <c r="K364" s="118" t="s">
        <v>86</v>
      </c>
      <c r="L364" s="118">
        <v>22</v>
      </c>
      <c r="M364" s="118">
        <v>64</v>
      </c>
      <c r="N364" s="118">
        <v>350</v>
      </c>
      <c r="O364" s="118">
        <v>960</v>
      </c>
      <c r="P364" s="159">
        <v>450</v>
      </c>
      <c r="Q364" s="159"/>
      <c r="R364" s="159"/>
      <c r="S364" s="159"/>
      <c r="T364" s="159"/>
      <c r="U364" s="159"/>
      <c r="V364" s="159">
        <v>450</v>
      </c>
      <c r="W364" s="118" t="s">
        <v>212</v>
      </c>
      <c r="X364" s="118" t="s">
        <v>212</v>
      </c>
      <c r="Y364" s="118" t="s">
        <v>1078</v>
      </c>
    </row>
    <row r="365" s="125" customFormat="1" ht="135" customHeight="1" spans="1:25">
      <c r="A365" s="118">
        <v>274</v>
      </c>
      <c r="B365" s="118" t="s">
        <v>1245</v>
      </c>
      <c r="C365" s="118" t="s">
        <v>1246</v>
      </c>
      <c r="D365" s="118" t="s">
        <v>1039</v>
      </c>
      <c r="E365" s="118" t="s">
        <v>1247</v>
      </c>
      <c r="F365" s="118">
        <v>1</v>
      </c>
      <c r="G365" s="118" t="s">
        <v>128</v>
      </c>
      <c r="H365" s="118" t="s">
        <v>635</v>
      </c>
      <c r="I365" s="118" t="s">
        <v>86</v>
      </c>
      <c r="J365" s="118" t="s">
        <v>86</v>
      </c>
      <c r="K365" s="118" t="s">
        <v>86</v>
      </c>
      <c r="L365" s="118">
        <v>13</v>
      </c>
      <c r="M365" s="118">
        <v>33</v>
      </c>
      <c r="N365" s="118">
        <v>130</v>
      </c>
      <c r="O365" s="118">
        <v>420</v>
      </c>
      <c r="P365" s="159">
        <v>171</v>
      </c>
      <c r="Q365" s="159"/>
      <c r="R365" s="159"/>
      <c r="S365" s="159"/>
      <c r="T365" s="159"/>
      <c r="U365" s="159"/>
      <c r="V365" s="159">
        <v>171</v>
      </c>
      <c r="W365" s="118" t="s">
        <v>212</v>
      </c>
      <c r="X365" s="118" t="s">
        <v>212</v>
      </c>
      <c r="Y365" s="118" t="s">
        <v>1078</v>
      </c>
    </row>
    <row r="366" s="125" customFormat="1" ht="263" customHeight="1" spans="1:25">
      <c r="A366" s="118">
        <v>275</v>
      </c>
      <c r="B366" s="118" t="s">
        <v>1248</v>
      </c>
      <c r="C366" s="103" t="s">
        <v>1249</v>
      </c>
      <c r="D366" s="204" t="s">
        <v>1250</v>
      </c>
      <c r="E366" s="118" t="s">
        <v>1251</v>
      </c>
      <c r="F366" s="118">
        <v>1</v>
      </c>
      <c r="G366" s="158" t="s">
        <v>452</v>
      </c>
      <c r="H366" s="158" t="s">
        <v>453</v>
      </c>
      <c r="I366" s="118" t="s">
        <v>95</v>
      </c>
      <c r="J366" s="118" t="s">
        <v>86</v>
      </c>
      <c r="K366" s="118" t="s">
        <v>86</v>
      </c>
      <c r="L366" s="118">
        <v>69</v>
      </c>
      <c r="M366" s="118">
        <v>216</v>
      </c>
      <c r="N366" s="118">
        <v>346</v>
      </c>
      <c r="O366" s="118">
        <v>1329</v>
      </c>
      <c r="P366" s="115">
        <v>200</v>
      </c>
      <c r="Q366" s="115">
        <v>200</v>
      </c>
      <c r="R366" s="159">
        <v>200</v>
      </c>
      <c r="S366" s="159"/>
      <c r="T366" s="159"/>
      <c r="U366" s="159"/>
      <c r="V366" s="159"/>
      <c r="W366" s="118" t="s">
        <v>1043</v>
      </c>
      <c r="X366" s="118" t="s">
        <v>1043</v>
      </c>
      <c r="Y366" s="118" t="s">
        <v>1252</v>
      </c>
    </row>
    <row r="367" s="125" customFormat="1" ht="252" spans="1:25">
      <c r="A367" s="118">
        <v>276</v>
      </c>
      <c r="B367" s="118" t="s">
        <v>1253</v>
      </c>
      <c r="C367" s="101" t="s">
        <v>1254</v>
      </c>
      <c r="D367" s="204" t="s">
        <v>1250</v>
      </c>
      <c r="E367" s="118" t="s">
        <v>1255</v>
      </c>
      <c r="F367" s="118">
        <v>1</v>
      </c>
      <c r="G367" s="158" t="s">
        <v>203</v>
      </c>
      <c r="H367" s="158" t="s">
        <v>1256</v>
      </c>
      <c r="I367" s="118" t="s">
        <v>95</v>
      </c>
      <c r="J367" s="118" t="s">
        <v>86</v>
      </c>
      <c r="K367" s="118" t="s">
        <v>86</v>
      </c>
      <c r="L367" s="118">
        <v>86</v>
      </c>
      <c r="M367" s="118">
        <v>276</v>
      </c>
      <c r="N367" s="118">
        <v>375</v>
      </c>
      <c r="O367" s="118">
        <v>1662</v>
      </c>
      <c r="P367" s="115">
        <v>255</v>
      </c>
      <c r="Q367" s="115">
        <v>255</v>
      </c>
      <c r="R367" s="159"/>
      <c r="S367" s="159">
        <v>255</v>
      </c>
      <c r="T367" s="159"/>
      <c r="U367" s="159"/>
      <c r="V367" s="159"/>
      <c r="W367" s="118" t="s">
        <v>1043</v>
      </c>
      <c r="X367" s="118" t="s">
        <v>1043</v>
      </c>
      <c r="Y367" s="118" t="s">
        <v>1257</v>
      </c>
    </row>
    <row r="368" s="125" customFormat="1" ht="144" spans="1:25">
      <c r="A368" s="118">
        <v>277</v>
      </c>
      <c r="B368" s="118" t="s">
        <v>1258</v>
      </c>
      <c r="C368" s="172" t="s">
        <v>1259</v>
      </c>
      <c r="D368" s="158" t="s">
        <v>132</v>
      </c>
      <c r="E368" s="162" t="s">
        <v>1260</v>
      </c>
      <c r="F368" s="118">
        <v>1</v>
      </c>
      <c r="G368" s="118" t="s">
        <v>264</v>
      </c>
      <c r="H368" s="118" t="s">
        <v>269</v>
      </c>
      <c r="I368" s="118" t="s">
        <v>86</v>
      </c>
      <c r="J368" s="118" t="s">
        <v>86</v>
      </c>
      <c r="K368" s="118" t="s">
        <v>86</v>
      </c>
      <c r="L368" s="118">
        <v>74</v>
      </c>
      <c r="M368" s="118">
        <v>280</v>
      </c>
      <c r="N368" s="118">
        <v>363</v>
      </c>
      <c r="O368" s="118">
        <v>1305</v>
      </c>
      <c r="P368" s="159">
        <v>353.57</v>
      </c>
      <c r="Q368" s="159"/>
      <c r="R368" s="159"/>
      <c r="S368" s="115"/>
      <c r="T368" s="115"/>
      <c r="U368" s="115"/>
      <c r="V368" s="159">
        <v>353.57</v>
      </c>
      <c r="W368" s="158" t="s">
        <v>87</v>
      </c>
      <c r="X368" s="158" t="s">
        <v>87</v>
      </c>
      <c r="Y368" s="207" t="s">
        <v>1261</v>
      </c>
    </row>
    <row r="369" s="125" customFormat="1" ht="144" spans="1:25">
      <c r="A369" s="118">
        <v>278</v>
      </c>
      <c r="B369" s="118" t="s">
        <v>1262</v>
      </c>
      <c r="C369" s="172" t="s">
        <v>1263</v>
      </c>
      <c r="D369" s="158" t="s">
        <v>132</v>
      </c>
      <c r="E369" s="162" t="s">
        <v>1264</v>
      </c>
      <c r="F369" s="118">
        <v>1</v>
      </c>
      <c r="G369" s="118" t="s">
        <v>100</v>
      </c>
      <c r="H369" s="118" t="s">
        <v>1265</v>
      </c>
      <c r="I369" s="118" t="s">
        <v>86</v>
      </c>
      <c r="J369" s="118" t="s">
        <v>86</v>
      </c>
      <c r="K369" s="118" t="s">
        <v>86</v>
      </c>
      <c r="L369" s="158">
        <v>115</v>
      </c>
      <c r="M369" s="118">
        <v>420</v>
      </c>
      <c r="N369" s="158">
        <v>415</v>
      </c>
      <c r="O369" s="118">
        <v>1716</v>
      </c>
      <c r="P369" s="159">
        <v>360.2</v>
      </c>
      <c r="Q369" s="159"/>
      <c r="R369" s="159"/>
      <c r="S369" s="115"/>
      <c r="T369" s="115"/>
      <c r="U369" s="115"/>
      <c r="V369" s="159">
        <v>360.2</v>
      </c>
      <c r="W369" s="158" t="s">
        <v>87</v>
      </c>
      <c r="X369" s="158" t="s">
        <v>87</v>
      </c>
      <c r="Y369" s="207" t="s">
        <v>1261</v>
      </c>
    </row>
    <row r="370" s="125" customFormat="1" ht="108" spans="1:25">
      <c r="A370" s="118">
        <v>279</v>
      </c>
      <c r="B370" s="118" t="s">
        <v>1266</v>
      </c>
      <c r="C370" s="172" t="s">
        <v>1267</v>
      </c>
      <c r="D370" s="158" t="s">
        <v>132</v>
      </c>
      <c r="E370" s="162" t="s">
        <v>1268</v>
      </c>
      <c r="F370" s="118">
        <v>1</v>
      </c>
      <c r="G370" s="118" t="s">
        <v>100</v>
      </c>
      <c r="H370" s="158" t="s">
        <v>1269</v>
      </c>
      <c r="I370" s="118" t="s">
        <v>95</v>
      </c>
      <c r="J370" s="118" t="s">
        <v>86</v>
      </c>
      <c r="K370" s="118" t="s">
        <v>86</v>
      </c>
      <c r="L370" s="158">
        <v>51</v>
      </c>
      <c r="M370" s="118">
        <v>181</v>
      </c>
      <c r="N370" s="158">
        <v>250</v>
      </c>
      <c r="O370" s="118">
        <v>879</v>
      </c>
      <c r="P370" s="115">
        <v>155.16</v>
      </c>
      <c r="Q370" s="115"/>
      <c r="R370" s="159"/>
      <c r="S370" s="159"/>
      <c r="T370" s="159"/>
      <c r="U370" s="159"/>
      <c r="V370" s="115">
        <v>155.16</v>
      </c>
      <c r="W370" s="158" t="s">
        <v>87</v>
      </c>
      <c r="X370" s="158" t="s">
        <v>87</v>
      </c>
      <c r="Y370" s="207" t="s">
        <v>1261</v>
      </c>
    </row>
    <row r="371" s="125" customFormat="1" ht="108" spans="1:25">
      <c r="A371" s="118">
        <v>280</v>
      </c>
      <c r="B371" s="118" t="s">
        <v>1270</v>
      </c>
      <c r="C371" s="172" t="s">
        <v>1271</v>
      </c>
      <c r="D371" s="158" t="s">
        <v>132</v>
      </c>
      <c r="E371" s="162" t="s">
        <v>1264</v>
      </c>
      <c r="F371" s="118">
        <v>1</v>
      </c>
      <c r="G371" s="118" t="s">
        <v>100</v>
      </c>
      <c r="H371" s="158" t="s">
        <v>1272</v>
      </c>
      <c r="I371" s="118" t="s">
        <v>86</v>
      </c>
      <c r="J371" s="118" t="s">
        <v>86</v>
      </c>
      <c r="K371" s="118" t="s">
        <v>86</v>
      </c>
      <c r="L371" s="158">
        <v>115</v>
      </c>
      <c r="M371" s="118">
        <v>420</v>
      </c>
      <c r="N371" s="158">
        <v>415</v>
      </c>
      <c r="O371" s="118">
        <v>1716</v>
      </c>
      <c r="P371" s="115">
        <v>383.4</v>
      </c>
      <c r="Q371" s="115"/>
      <c r="R371" s="159"/>
      <c r="S371" s="115"/>
      <c r="T371" s="115"/>
      <c r="U371" s="115"/>
      <c r="V371" s="115">
        <v>383.4</v>
      </c>
      <c r="W371" s="158" t="s">
        <v>87</v>
      </c>
      <c r="X371" s="158" t="s">
        <v>87</v>
      </c>
      <c r="Y371" s="207" t="s">
        <v>1261</v>
      </c>
    </row>
    <row r="372" s="125" customFormat="1" ht="144" spans="1:25">
      <c r="A372" s="118">
        <v>281</v>
      </c>
      <c r="B372" s="118" t="s">
        <v>1273</v>
      </c>
      <c r="C372" s="172" t="s">
        <v>1274</v>
      </c>
      <c r="D372" s="158" t="s">
        <v>132</v>
      </c>
      <c r="E372" s="162" t="s">
        <v>1275</v>
      </c>
      <c r="F372" s="118">
        <v>1</v>
      </c>
      <c r="G372" s="118" t="s">
        <v>100</v>
      </c>
      <c r="H372" s="158" t="s">
        <v>1276</v>
      </c>
      <c r="I372" s="118" t="s">
        <v>86</v>
      </c>
      <c r="J372" s="118" t="s">
        <v>86</v>
      </c>
      <c r="K372" s="118" t="s">
        <v>86</v>
      </c>
      <c r="L372" s="158">
        <v>120</v>
      </c>
      <c r="M372" s="118">
        <v>352</v>
      </c>
      <c r="N372" s="158">
        <v>550</v>
      </c>
      <c r="O372" s="118">
        <v>2200</v>
      </c>
      <c r="P372" s="115">
        <v>777.3</v>
      </c>
      <c r="Q372" s="115"/>
      <c r="R372" s="159"/>
      <c r="S372" s="115"/>
      <c r="T372" s="115"/>
      <c r="U372" s="115"/>
      <c r="V372" s="115">
        <v>777.3</v>
      </c>
      <c r="W372" s="158" t="s">
        <v>87</v>
      </c>
      <c r="X372" s="158" t="s">
        <v>87</v>
      </c>
      <c r="Y372" s="207" t="s">
        <v>1261</v>
      </c>
    </row>
    <row r="373" s="125" customFormat="1" ht="108" spans="1:25">
      <c r="A373" s="118">
        <v>282</v>
      </c>
      <c r="B373" s="118" t="s">
        <v>1277</v>
      </c>
      <c r="C373" s="172" t="s">
        <v>1278</v>
      </c>
      <c r="D373" s="158" t="s">
        <v>132</v>
      </c>
      <c r="E373" s="162" t="s">
        <v>1279</v>
      </c>
      <c r="F373" s="118">
        <v>1</v>
      </c>
      <c r="G373" s="118" t="s">
        <v>100</v>
      </c>
      <c r="H373" s="158" t="s">
        <v>960</v>
      </c>
      <c r="I373" s="118" t="s">
        <v>86</v>
      </c>
      <c r="J373" s="118" t="s">
        <v>86</v>
      </c>
      <c r="K373" s="118" t="s">
        <v>86</v>
      </c>
      <c r="L373" s="158">
        <v>73</v>
      </c>
      <c r="M373" s="118">
        <v>254</v>
      </c>
      <c r="N373" s="158">
        <v>440</v>
      </c>
      <c r="O373" s="118">
        <v>1820</v>
      </c>
      <c r="P373" s="115">
        <v>88.4</v>
      </c>
      <c r="Q373" s="115"/>
      <c r="R373" s="159"/>
      <c r="S373" s="115"/>
      <c r="T373" s="115"/>
      <c r="U373" s="115"/>
      <c r="V373" s="115">
        <v>88.4</v>
      </c>
      <c r="W373" s="158" t="s">
        <v>87</v>
      </c>
      <c r="X373" s="158" t="s">
        <v>87</v>
      </c>
      <c r="Y373" s="207" t="s">
        <v>1261</v>
      </c>
    </row>
    <row r="374" s="125" customFormat="1" ht="144" spans="1:25">
      <c r="A374" s="118">
        <v>283</v>
      </c>
      <c r="B374" s="118" t="s">
        <v>1280</v>
      </c>
      <c r="C374" s="172" t="s">
        <v>1281</v>
      </c>
      <c r="D374" s="158" t="s">
        <v>132</v>
      </c>
      <c r="E374" s="162" t="s">
        <v>1282</v>
      </c>
      <c r="F374" s="118">
        <v>1</v>
      </c>
      <c r="G374" s="118" t="s">
        <v>100</v>
      </c>
      <c r="H374" s="158" t="s">
        <v>1283</v>
      </c>
      <c r="I374" s="118" t="s">
        <v>86</v>
      </c>
      <c r="J374" s="118" t="s">
        <v>86</v>
      </c>
      <c r="K374" s="118" t="s">
        <v>86</v>
      </c>
      <c r="L374" s="158">
        <v>19</v>
      </c>
      <c r="M374" s="118">
        <v>96</v>
      </c>
      <c r="N374" s="158">
        <v>240</v>
      </c>
      <c r="O374" s="118">
        <v>1135</v>
      </c>
      <c r="P374" s="115">
        <v>211.2</v>
      </c>
      <c r="Q374" s="115"/>
      <c r="R374" s="159"/>
      <c r="S374" s="115"/>
      <c r="T374" s="115"/>
      <c r="U374" s="115"/>
      <c r="V374" s="115">
        <v>211.2</v>
      </c>
      <c r="W374" s="158" t="s">
        <v>87</v>
      </c>
      <c r="X374" s="158" t="s">
        <v>87</v>
      </c>
      <c r="Y374" s="207" t="s">
        <v>1261</v>
      </c>
    </row>
    <row r="375" s="125" customFormat="1" ht="108" spans="1:25">
      <c r="A375" s="118">
        <v>284</v>
      </c>
      <c r="B375" s="118" t="s">
        <v>1284</v>
      </c>
      <c r="C375" s="172" t="s">
        <v>1285</v>
      </c>
      <c r="D375" s="158" t="s">
        <v>132</v>
      </c>
      <c r="E375" s="162" t="s">
        <v>1286</v>
      </c>
      <c r="F375" s="118">
        <v>1</v>
      </c>
      <c r="G375" s="118" t="s">
        <v>100</v>
      </c>
      <c r="H375" s="158" t="s">
        <v>338</v>
      </c>
      <c r="I375" s="118" t="s">
        <v>95</v>
      </c>
      <c r="J375" s="118" t="s">
        <v>86</v>
      </c>
      <c r="K375" s="118" t="s">
        <v>86</v>
      </c>
      <c r="L375" s="158">
        <v>51</v>
      </c>
      <c r="M375" s="118">
        <v>181</v>
      </c>
      <c r="N375" s="158">
        <v>275</v>
      </c>
      <c r="O375" s="118">
        <v>900</v>
      </c>
      <c r="P375" s="115">
        <v>112.45</v>
      </c>
      <c r="Q375" s="115"/>
      <c r="R375" s="159"/>
      <c r="S375" s="115"/>
      <c r="T375" s="115"/>
      <c r="U375" s="115"/>
      <c r="V375" s="115">
        <v>112.45</v>
      </c>
      <c r="W375" s="158" t="s">
        <v>87</v>
      </c>
      <c r="X375" s="158" t="s">
        <v>87</v>
      </c>
      <c r="Y375" s="207" t="s">
        <v>1261</v>
      </c>
    </row>
    <row r="376" s="125" customFormat="1" ht="144" spans="1:25">
      <c r="A376" s="118">
        <v>285</v>
      </c>
      <c r="B376" s="118" t="s">
        <v>1287</v>
      </c>
      <c r="C376" s="172" t="s">
        <v>1288</v>
      </c>
      <c r="D376" s="158" t="s">
        <v>132</v>
      </c>
      <c r="E376" s="162" t="s">
        <v>1268</v>
      </c>
      <c r="F376" s="118">
        <v>1</v>
      </c>
      <c r="G376" s="118" t="s">
        <v>100</v>
      </c>
      <c r="H376" s="118" t="s">
        <v>123</v>
      </c>
      <c r="I376" s="118" t="s">
        <v>86</v>
      </c>
      <c r="J376" s="118" t="s">
        <v>86</v>
      </c>
      <c r="K376" s="118" t="s">
        <v>86</v>
      </c>
      <c r="L376" s="118">
        <v>51</v>
      </c>
      <c r="M376" s="118">
        <v>181</v>
      </c>
      <c r="N376" s="118">
        <v>250</v>
      </c>
      <c r="O376" s="118">
        <v>879</v>
      </c>
      <c r="P376" s="159">
        <v>169.9</v>
      </c>
      <c r="Q376" s="159"/>
      <c r="R376" s="159"/>
      <c r="S376" s="115"/>
      <c r="T376" s="115"/>
      <c r="U376" s="115"/>
      <c r="V376" s="159">
        <v>169.9</v>
      </c>
      <c r="W376" s="158" t="s">
        <v>87</v>
      </c>
      <c r="X376" s="158" t="s">
        <v>87</v>
      </c>
      <c r="Y376" s="207" t="s">
        <v>1261</v>
      </c>
    </row>
    <row r="377" s="125" customFormat="1" ht="144" spans="1:25">
      <c r="A377" s="118">
        <v>286</v>
      </c>
      <c r="B377" s="118" t="s">
        <v>1289</v>
      </c>
      <c r="C377" s="172" t="s">
        <v>1290</v>
      </c>
      <c r="D377" s="158" t="s">
        <v>132</v>
      </c>
      <c r="E377" s="162" t="s">
        <v>1291</v>
      </c>
      <c r="F377" s="118">
        <v>1</v>
      </c>
      <c r="G377" s="158" t="s">
        <v>172</v>
      </c>
      <c r="H377" s="158" t="s">
        <v>811</v>
      </c>
      <c r="I377" s="118" t="s">
        <v>86</v>
      </c>
      <c r="J377" s="118" t="s">
        <v>86</v>
      </c>
      <c r="K377" s="118" t="s">
        <v>86</v>
      </c>
      <c r="L377" s="158">
        <v>54</v>
      </c>
      <c r="M377" s="118">
        <v>140</v>
      </c>
      <c r="N377" s="158">
        <v>352</v>
      </c>
      <c r="O377" s="118">
        <v>1050</v>
      </c>
      <c r="P377" s="115">
        <v>409.7</v>
      </c>
      <c r="Q377" s="115"/>
      <c r="R377" s="159"/>
      <c r="S377" s="115"/>
      <c r="T377" s="115"/>
      <c r="U377" s="115"/>
      <c r="V377" s="115">
        <v>409.7</v>
      </c>
      <c r="W377" s="158" t="s">
        <v>87</v>
      </c>
      <c r="X377" s="158" t="s">
        <v>87</v>
      </c>
      <c r="Y377" s="207" t="s">
        <v>1261</v>
      </c>
    </row>
    <row r="378" s="125" customFormat="1" ht="159" customHeight="1" spans="1:25">
      <c r="A378" s="118">
        <v>287</v>
      </c>
      <c r="B378" s="118" t="s">
        <v>1292</v>
      </c>
      <c r="C378" s="172" t="s">
        <v>1293</v>
      </c>
      <c r="D378" s="158" t="s">
        <v>132</v>
      </c>
      <c r="E378" s="162" t="s">
        <v>1294</v>
      </c>
      <c r="F378" s="118">
        <v>1</v>
      </c>
      <c r="G378" s="158" t="s">
        <v>172</v>
      </c>
      <c r="H378" s="158" t="s">
        <v>297</v>
      </c>
      <c r="I378" s="118" t="s">
        <v>86</v>
      </c>
      <c r="J378" s="118" t="s">
        <v>86</v>
      </c>
      <c r="K378" s="118" t="s">
        <v>86</v>
      </c>
      <c r="L378" s="158">
        <v>27</v>
      </c>
      <c r="M378" s="118">
        <v>116</v>
      </c>
      <c r="N378" s="158">
        <v>270</v>
      </c>
      <c r="O378" s="118">
        <v>1100</v>
      </c>
      <c r="P378" s="115">
        <v>170.3</v>
      </c>
      <c r="Q378" s="115"/>
      <c r="R378" s="159"/>
      <c r="S378" s="115"/>
      <c r="T378" s="115"/>
      <c r="U378" s="115"/>
      <c r="V378" s="115">
        <v>170.3</v>
      </c>
      <c r="W378" s="158" t="s">
        <v>87</v>
      </c>
      <c r="X378" s="158" t="s">
        <v>87</v>
      </c>
      <c r="Y378" s="207" t="s">
        <v>1261</v>
      </c>
    </row>
    <row r="379" s="125" customFormat="1" ht="163" customHeight="1" spans="1:25">
      <c r="A379" s="118">
        <v>288</v>
      </c>
      <c r="B379" s="118" t="s">
        <v>1295</v>
      </c>
      <c r="C379" s="172" t="s">
        <v>1296</v>
      </c>
      <c r="D379" s="158" t="s">
        <v>132</v>
      </c>
      <c r="E379" s="162" t="s">
        <v>1268</v>
      </c>
      <c r="F379" s="118">
        <v>1</v>
      </c>
      <c r="G379" s="158" t="s">
        <v>172</v>
      </c>
      <c r="H379" s="158" t="s">
        <v>395</v>
      </c>
      <c r="I379" s="118" t="s">
        <v>86</v>
      </c>
      <c r="J379" s="118" t="s">
        <v>86</v>
      </c>
      <c r="K379" s="118" t="s">
        <v>86</v>
      </c>
      <c r="L379" s="158">
        <v>51</v>
      </c>
      <c r="M379" s="118">
        <v>181</v>
      </c>
      <c r="N379" s="158">
        <v>250</v>
      </c>
      <c r="O379" s="118">
        <v>879</v>
      </c>
      <c r="P379" s="115">
        <v>117</v>
      </c>
      <c r="Q379" s="115"/>
      <c r="R379" s="159"/>
      <c r="S379" s="115"/>
      <c r="T379" s="115"/>
      <c r="U379" s="115"/>
      <c r="V379" s="115">
        <v>117</v>
      </c>
      <c r="W379" s="158" t="s">
        <v>87</v>
      </c>
      <c r="X379" s="158" t="s">
        <v>87</v>
      </c>
      <c r="Y379" s="207" t="s">
        <v>1261</v>
      </c>
    </row>
    <row r="380" s="125" customFormat="1" ht="165" customHeight="1" spans="1:25">
      <c r="A380" s="118">
        <v>289</v>
      </c>
      <c r="B380" s="205" t="s">
        <v>1297</v>
      </c>
      <c r="C380" s="205" t="s">
        <v>1298</v>
      </c>
      <c r="D380" s="158" t="s">
        <v>132</v>
      </c>
      <c r="E380" s="162" t="s">
        <v>1299</v>
      </c>
      <c r="F380" s="118">
        <v>1</v>
      </c>
      <c r="G380" s="205" t="s">
        <v>134</v>
      </c>
      <c r="H380" s="205" t="s">
        <v>134</v>
      </c>
      <c r="I380" s="118" t="s">
        <v>86</v>
      </c>
      <c r="J380" s="118" t="s">
        <v>86</v>
      </c>
      <c r="K380" s="118" t="s">
        <v>86</v>
      </c>
      <c r="L380" s="205">
        <v>801</v>
      </c>
      <c r="M380" s="118">
        <v>2802</v>
      </c>
      <c r="N380" s="205">
        <v>4070</v>
      </c>
      <c r="O380" s="118">
        <v>15579</v>
      </c>
      <c r="P380" s="206">
        <v>33.42</v>
      </c>
      <c r="Q380" s="206"/>
      <c r="R380" s="159"/>
      <c r="S380" s="115"/>
      <c r="T380" s="115"/>
      <c r="U380" s="115"/>
      <c r="V380" s="206">
        <v>33.42</v>
      </c>
      <c r="W380" s="158" t="s">
        <v>87</v>
      </c>
      <c r="X380" s="158" t="s">
        <v>87</v>
      </c>
      <c r="Y380" s="205" t="s">
        <v>1300</v>
      </c>
    </row>
    <row r="381" customFormat="1" ht="132" spans="1:25">
      <c r="A381" s="118">
        <v>290</v>
      </c>
      <c r="B381" s="162" t="s">
        <v>1301</v>
      </c>
      <c r="C381" s="162" t="s">
        <v>1302</v>
      </c>
      <c r="D381" s="158" t="s">
        <v>82</v>
      </c>
      <c r="E381" s="162" t="s">
        <v>1303</v>
      </c>
      <c r="F381" s="118">
        <v>1</v>
      </c>
      <c r="G381" s="158" t="s">
        <v>203</v>
      </c>
      <c r="H381" s="158" t="s">
        <v>434</v>
      </c>
      <c r="I381" s="158" t="s">
        <v>95</v>
      </c>
      <c r="J381" s="158" t="s">
        <v>86</v>
      </c>
      <c r="K381" s="158" t="s">
        <v>95</v>
      </c>
      <c r="L381" s="158">
        <v>64</v>
      </c>
      <c r="M381" s="158">
        <v>81</v>
      </c>
      <c r="N381" s="158">
        <v>349</v>
      </c>
      <c r="O381" s="158">
        <v>1252</v>
      </c>
      <c r="P381" s="176">
        <v>310</v>
      </c>
      <c r="Q381" s="176">
        <v>310</v>
      </c>
      <c r="R381" s="184"/>
      <c r="S381" s="184"/>
      <c r="T381" s="176">
        <v>310</v>
      </c>
      <c r="U381" s="115"/>
      <c r="V381" s="115"/>
      <c r="W381" s="158" t="s">
        <v>164</v>
      </c>
      <c r="X381" s="158" t="s">
        <v>164</v>
      </c>
      <c r="Y381" s="158" t="s">
        <v>1304</v>
      </c>
    </row>
  </sheetData>
  <autoFilter ref="A6:Y305">
    <extLst/>
  </autoFilter>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conditionalFormatting sqref="C38">
    <cfRule type="duplicateValues" dxfId="0" priority="12"/>
  </conditionalFormatting>
  <conditionalFormatting sqref="C85">
    <cfRule type="duplicateValues" dxfId="0" priority="11"/>
  </conditionalFormatting>
  <conditionalFormatting sqref="B266">
    <cfRule type="duplicateValues" dxfId="1" priority="1"/>
    <cfRule type="duplicateValues" dxfId="1" priority="2"/>
    <cfRule type="duplicateValues" dxfId="1" priority="3"/>
    <cfRule type="duplicateValues" dxfId="1" priority="4"/>
    <cfRule type="duplicateValues" dxfId="1" priority="5"/>
  </conditionalFormatting>
  <conditionalFormatting sqref="B267">
    <cfRule type="duplicateValues" dxfId="1" priority="6"/>
    <cfRule type="duplicateValues" dxfId="1" priority="7"/>
    <cfRule type="duplicateValues" dxfId="1" priority="8"/>
    <cfRule type="duplicateValues" dxfId="1" priority="9"/>
    <cfRule type="duplicateValues" dxfId="1" priority="10"/>
  </conditionalFormatting>
  <conditionalFormatting sqref="B231:B263">
    <cfRule type="duplicateValues" dxfId="1" priority="13"/>
    <cfRule type="duplicateValues" dxfId="1" priority="14"/>
    <cfRule type="duplicateValues" dxfId="1" priority="15"/>
    <cfRule type="duplicateValues" dxfId="1" priority="16"/>
    <cfRule type="duplicateValues" dxfId="1" priority="17"/>
  </conditionalFormatting>
  <printOptions horizontalCentered="1" gridLines="1"/>
  <pageMargins left="0.275" right="0.275" top="0.708333333333333" bottom="0.786805555555556" header="0.511805555555556" footer="0.511805555555556"/>
  <pageSetup paperSize="9" scale="75" firstPageNumber="21" fitToHeight="6" orientation="landscape" useFirstPageNumber="1" horizontalDpi="600" verticalDpi="600"/>
  <headerFooter alignWithMargins="0" differentOddEven="1">
    <oddHeader>&amp;C&amp;P</oddHeader>
    <oddFooter>&amp;C&amp;P</oddFooter>
    <evenHeader>&amp;C&amp;P</evenHeader>
    <firstFooter>&amp;C&amp;P&amp;P</firstFooter>
  </headerFooter>
  <ignoredErrors>
    <ignoredError sqref="F10" formulaRange="1"/>
    <ignoredError sqref="P187:Q187 P229:Q22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3"/>
  <sheetViews>
    <sheetView view="pageBreakPreview" zoomScaleNormal="70" workbookViewId="0">
      <pane ySplit="6" topLeftCell="A7" activePane="bottomLeft" state="frozen"/>
      <selection/>
      <selection pane="bottomLeft" activeCell="D45" sqref="D45"/>
    </sheetView>
  </sheetViews>
  <sheetFormatPr defaultColWidth="9" defaultRowHeight="14.25"/>
  <cols>
    <col min="1" max="1" width="15.35" style="6" customWidth="1"/>
    <col min="2" max="2" width="15.1416666666667" style="10" customWidth="1"/>
    <col min="3" max="3" width="18.525" style="1" customWidth="1"/>
    <col min="4" max="4" width="10.375" style="1" customWidth="1"/>
    <col min="5" max="5" width="16.5" style="1" customWidth="1"/>
    <col min="6" max="6" width="12.6333333333333" style="6" customWidth="1"/>
    <col min="7" max="7" width="5" style="1" customWidth="1"/>
    <col min="8" max="8" width="4.75" style="1" customWidth="1"/>
    <col min="9" max="9" width="5.43333333333333" style="1" customWidth="1"/>
    <col min="10" max="11" width="6.625" style="1" customWidth="1"/>
    <col min="12" max="12" width="7.5" style="1" customWidth="1"/>
    <col min="13" max="13" width="7.875" style="1" customWidth="1"/>
    <col min="14" max="14" width="4.5" style="1" customWidth="1"/>
    <col min="15" max="15" width="5.75" style="1" customWidth="1"/>
    <col min="16" max="16" width="7.5" style="1" customWidth="1"/>
    <col min="17" max="19" width="6.375" style="1" customWidth="1"/>
    <col min="20" max="20" width="5.625" style="1" customWidth="1"/>
    <col min="21" max="22" width="5.125" style="1" customWidth="1"/>
    <col min="23" max="23" width="7.5" style="1" customWidth="1"/>
    <col min="24" max="24" width="8.25" style="1" customWidth="1"/>
    <col min="25" max="25" width="8.66666666666667" style="1" customWidth="1"/>
    <col min="26" max="16384" width="9" style="1"/>
  </cols>
  <sheetData>
    <row r="1" ht="23.25" customHeight="1" spans="1:2">
      <c r="A1" s="11" t="s">
        <v>1305</v>
      </c>
      <c r="B1" s="12"/>
    </row>
    <row r="2" s="1" customFormat="1" ht="24" spans="1:25">
      <c r="A2" s="13" t="s">
        <v>1306</v>
      </c>
      <c r="B2" s="14"/>
      <c r="C2" s="14"/>
      <c r="D2" s="14"/>
      <c r="E2" s="14"/>
      <c r="F2" s="13"/>
      <c r="G2" s="14"/>
      <c r="H2" s="14"/>
      <c r="I2" s="14"/>
      <c r="J2" s="14"/>
      <c r="K2" s="14"/>
      <c r="L2" s="14"/>
      <c r="M2" s="14"/>
      <c r="N2" s="14"/>
      <c r="O2" s="14"/>
      <c r="P2" s="14"/>
      <c r="Q2" s="14"/>
      <c r="R2" s="14"/>
      <c r="S2" s="14"/>
      <c r="T2" s="14"/>
      <c r="U2" s="14"/>
      <c r="V2" s="14"/>
      <c r="W2" s="14"/>
      <c r="X2" s="14"/>
      <c r="Y2" s="14"/>
    </row>
    <row r="3" s="1" customFormat="1" ht="21" customHeight="1" spans="1:25">
      <c r="A3" s="15"/>
      <c r="B3" s="16"/>
      <c r="C3" s="17"/>
      <c r="D3" s="17"/>
      <c r="E3" s="17"/>
      <c r="F3" s="15"/>
      <c r="G3" s="17"/>
      <c r="H3" s="17"/>
      <c r="I3" s="17"/>
      <c r="J3" s="17"/>
      <c r="K3" s="17"/>
      <c r="L3" s="17"/>
      <c r="M3" s="17"/>
      <c r="N3" s="17"/>
      <c r="O3" s="17"/>
      <c r="P3" s="17"/>
      <c r="Q3" s="52"/>
      <c r="R3" s="52"/>
      <c r="S3" s="52"/>
      <c r="T3" s="52"/>
      <c r="U3" s="52"/>
      <c r="V3" s="52"/>
      <c r="W3" s="52"/>
      <c r="X3" s="53" t="s">
        <v>47</v>
      </c>
      <c r="Y3" s="53"/>
    </row>
    <row r="4" s="1" customFormat="1" customHeight="1" spans="1:25">
      <c r="A4" s="18" t="s">
        <v>48</v>
      </c>
      <c r="B4" s="18" t="s">
        <v>49</v>
      </c>
      <c r="C4" s="18" t="s">
        <v>50</v>
      </c>
      <c r="D4" s="18" t="s">
        <v>51</v>
      </c>
      <c r="E4" s="18" t="s">
        <v>52</v>
      </c>
      <c r="F4" s="18" t="s">
        <v>53</v>
      </c>
      <c r="G4" s="19" t="s">
        <v>54</v>
      </c>
      <c r="H4" s="19"/>
      <c r="I4" s="18" t="s">
        <v>55</v>
      </c>
      <c r="J4" s="19" t="s">
        <v>56</v>
      </c>
      <c r="K4" s="19" t="s">
        <v>57</v>
      </c>
      <c r="L4" s="19" t="s">
        <v>58</v>
      </c>
      <c r="M4" s="19"/>
      <c r="N4" s="19" t="s">
        <v>59</v>
      </c>
      <c r="O4" s="19"/>
      <c r="P4" s="19" t="s">
        <v>60</v>
      </c>
      <c r="Q4" s="19"/>
      <c r="R4" s="19"/>
      <c r="S4" s="19"/>
      <c r="T4" s="19"/>
      <c r="U4" s="19"/>
      <c r="V4" s="19"/>
      <c r="W4" s="54" t="s">
        <v>61</v>
      </c>
      <c r="X4" s="54" t="s">
        <v>62</v>
      </c>
      <c r="Y4" s="54" t="s">
        <v>1307</v>
      </c>
    </row>
    <row r="5" s="1" customFormat="1" ht="24" customHeight="1" spans="1:25">
      <c r="A5" s="20"/>
      <c r="B5" s="20"/>
      <c r="C5" s="20"/>
      <c r="D5" s="20"/>
      <c r="E5" s="20"/>
      <c r="F5" s="20"/>
      <c r="G5" s="19"/>
      <c r="H5" s="19"/>
      <c r="I5" s="20"/>
      <c r="J5" s="19"/>
      <c r="K5" s="19"/>
      <c r="L5" s="19"/>
      <c r="M5" s="19"/>
      <c r="N5" s="19"/>
      <c r="O5" s="19"/>
      <c r="P5" s="18" t="s">
        <v>64</v>
      </c>
      <c r="Q5" s="55" t="s">
        <v>1308</v>
      </c>
      <c r="R5" s="56"/>
      <c r="S5" s="56"/>
      <c r="T5" s="56"/>
      <c r="U5" s="57"/>
      <c r="V5" s="18" t="s">
        <v>1309</v>
      </c>
      <c r="W5" s="58"/>
      <c r="X5" s="58"/>
      <c r="Y5" s="58"/>
    </row>
    <row r="6" s="1" customFormat="1" ht="26.25" customHeight="1" spans="1:25">
      <c r="A6" s="21"/>
      <c r="B6" s="21"/>
      <c r="C6" s="21"/>
      <c r="D6" s="21"/>
      <c r="E6" s="21"/>
      <c r="F6" s="21"/>
      <c r="G6" s="19" t="s">
        <v>67</v>
      </c>
      <c r="H6" s="19" t="s">
        <v>68</v>
      </c>
      <c r="I6" s="21"/>
      <c r="J6" s="19"/>
      <c r="K6" s="19"/>
      <c r="L6" s="19" t="s">
        <v>69</v>
      </c>
      <c r="M6" s="19" t="s">
        <v>70</v>
      </c>
      <c r="N6" s="19" t="s">
        <v>69</v>
      </c>
      <c r="O6" s="19" t="s">
        <v>70</v>
      </c>
      <c r="P6" s="21"/>
      <c r="Q6" s="59" t="s">
        <v>71</v>
      </c>
      <c r="R6" s="60" t="s">
        <v>72</v>
      </c>
      <c r="S6" s="60" t="s">
        <v>73</v>
      </c>
      <c r="T6" s="60" t="s">
        <v>74</v>
      </c>
      <c r="U6" s="60" t="s">
        <v>75</v>
      </c>
      <c r="V6" s="21"/>
      <c r="W6" s="61"/>
      <c r="X6" s="61"/>
      <c r="Y6" s="61"/>
    </row>
    <row r="7" s="1" customFormat="1" ht="32" customHeight="1" spans="1:25">
      <c r="A7" s="22" t="s">
        <v>76</v>
      </c>
      <c r="B7" s="23"/>
      <c r="C7" s="23"/>
      <c r="D7" s="23"/>
      <c r="E7" s="23"/>
      <c r="F7" s="23">
        <v>7</v>
      </c>
      <c r="G7" s="23"/>
      <c r="H7" s="23"/>
      <c r="I7" s="23"/>
      <c r="J7" s="23"/>
      <c r="K7" s="23"/>
      <c r="L7" s="23"/>
      <c r="M7" s="23"/>
      <c r="N7" s="23"/>
      <c r="O7" s="23"/>
      <c r="P7" s="44">
        <v>2256</v>
      </c>
      <c r="Q7" s="62">
        <v>2256</v>
      </c>
      <c r="R7" s="44">
        <v>200</v>
      </c>
      <c r="S7" s="44">
        <v>557</v>
      </c>
      <c r="T7" s="44">
        <v>1499</v>
      </c>
      <c r="U7" s="62"/>
      <c r="V7" s="62"/>
      <c r="W7" s="62"/>
      <c r="X7" s="62"/>
      <c r="Y7" s="62"/>
    </row>
    <row r="8" s="2" customFormat="1" ht="30" customHeight="1" spans="1:25">
      <c r="A8" s="24" t="s">
        <v>77</v>
      </c>
      <c r="B8" s="25"/>
      <c r="C8" s="26"/>
      <c r="D8" s="26"/>
      <c r="E8" s="26"/>
      <c r="F8" s="25" t="s">
        <v>1310</v>
      </c>
      <c r="G8" s="26"/>
      <c r="H8" s="26"/>
      <c r="I8" s="26"/>
      <c r="J8" s="26"/>
      <c r="K8" s="26"/>
      <c r="L8" s="26"/>
      <c r="M8" s="26"/>
      <c r="N8" s="26"/>
      <c r="O8" s="45"/>
      <c r="P8" s="45"/>
      <c r="Q8" s="45"/>
      <c r="R8" s="45"/>
      <c r="S8" s="45"/>
      <c r="T8" s="45"/>
      <c r="U8" s="45"/>
      <c r="V8" s="45"/>
      <c r="W8" s="45"/>
      <c r="X8" s="45"/>
      <c r="Y8" s="45"/>
    </row>
    <row r="9" s="2" customFormat="1" ht="30" customHeight="1" spans="1:25">
      <c r="A9" s="27" t="s">
        <v>78</v>
      </c>
      <c r="B9" s="28"/>
      <c r="C9" s="29"/>
      <c r="D9" s="29"/>
      <c r="E9" s="29"/>
      <c r="F9" s="28" t="s">
        <v>1311</v>
      </c>
      <c r="G9" s="29"/>
      <c r="H9" s="29"/>
      <c r="I9" s="29"/>
      <c r="J9" s="29"/>
      <c r="K9" s="29"/>
      <c r="L9" s="29"/>
      <c r="M9" s="29"/>
      <c r="N9" s="29"/>
      <c r="O9" s="46"/>
      <c r="P9" s="46"/>
      <c r="Q9" s="46"/>
      <c r="R9" s="46"/>
      <c r="S9" s="46"/>
      <c r="T9" s="46"/>
      <c r="U9" s="46"/>
      <c r="V9" s="46"/>
      <c r="W9" s="46"/>
      <c r="X9" s="46"/>
      <c r="Y9" s="46"/>
    </row>
    <row r="10" s="1" customFormat="1" ht="30" customHeight="1" spans="1:25">
      <c r="A10" s="30" t="s">
        <v>79</v>
      </c>
      <c r="B10" s="31"/>
      <c r="C10" s="32"/>
      <c r="D10" s="32"/>
      <c r="E10" s="32"/>
      <c r="F10" s="33" t="s">
        <v>1312</v>
      </c>
      <c r="G10" s="32"/>
      <c r="H10" s="32"/>
      <c r="I10" s="32"/>
      <c r="J10" s="32"/>
      <c r="K10" s="32"/>
      <c r="L10" s="32"/>
      <c r="M10" s="32"/>
      <c r="N10" s="32"/>
      <c r="O10" s="47"/>
      <c r="P10" s="47"/>
      <c r="Q10" s="47"/>
      <c r="R10" s="47"/>
      <c r="S10" s="47"/>
      <c r="T10" s="47"/>
      <c r="U10" s="47"/>
      <c r="V10" s="47"/>
      <c r="W10" s="47"/>
      <c r="X10" s="47"/>
      <c r="Y10" s="47"/>
    </row>
    <row r="11" s="1" customFormat="1" ht="30" customHeight="1" spans="1:25">
      <c r="A11" s="34"/>
      <c r="B11" s="35">
        <v>1</v>
      </c>
      <c r="C11" s="36"/>
      <c r="D11" s="36"/>
      <c r="E11" s="36"/>
      <c r="F11" s="37"/>
      <c r="G11" s="36"/>
      <c r="H11" s="36"/>
      <c r="I11" s="36"/>
      <c r="J11" s="36"/>
      <c r="K11" s="36"/>
      <c r="L11" s="36"/>
      <c r="M11" s="36"/>
      <c r="N11" s="36"/>
      <c r="O11" s="48"/>
      <c r="P11" s="48"/>
      <c r="Q11" s="48"/>
      <c r="R11" s="48"/>
      <c r="S11" s="48"/>
      <c r="T11" s="48"/>
      <c r="U11" s="48"/>
      <c r="V11" s="48"/>
      <c r="W11" s="48"/>
      <c r="X11" s="48"/>
      <c r="Y11" s="48"/>
    </row>
    <row r="12" s="1" customFormat="1" ht="30" customHeight="1" spans="1:25">
      <c r="A12" s="34"/>
      <c r="B12" s="35" t="s">
        <v>1313</v>
      </c>
      <c r="C12" s="36"/>
      <c r="D12" s="36"/>
      <c r="E12" s="36"/>
      <c r="F12" s="37"/>
      <c r="G12" s="36"/>
      <c r="H12" s="36"/>
      <c r="I12" s="36"/>
      <c r="J12" s="36"/>
      <c r="K12" s="36"/>
      <c r="L12" s="36"/>
      <c r="M12" s="36"/>
      <c r="N12" s="36"/>
      <c r="O12" s="48"/>
      <c r="P12" s="48"/>
      <c r="Q12" s="48"/>
      <c r="R12" s="48"/>
      <c r="S12" s="48"/>
      <c r="T12" s="48"/>
      <c r="U12" s="48"/>
      <c r="V12" s="48"/>
      <c r="W12" s="48"/>
      <c r="X12" s="48"/>
      <c r="Y12" s="48"/>
    </row>
    <row r="13" s="1" customFormat="1" ht="30" customHeight="1" spans="1:25">
      <c r="A13" s="30" t="s">
        <v>136</v>
      </c>
      <c r="B13" s="31"/>
      <c r="C13" s="32"/>
      <c r="D13" s="32"/>
      <c r="E13" s="32"/>
      <c r="F13" s="33" t="s">
        <v>1312</v>
      </c>
      <c r="G13" s="32"/>
      <c r="H13" s="32"/>
      <c r="I13" s="32"/>
      <c r="J13" s="32"/>
      <c r="K13" s="32"/>
      <c r="L13" s="32"/>
      <c r="M13" s="32"/>
      <c r="N13" s="32"/>
      <c r="O13" s="47"/>
      <c r="P13" s="47"/>
      <c r="Q13" s="47"/>
      <c r="R13" s="47"/>
      <c r="S13" s="47"/>
      <c r="T13" s="47"/>
      <c r="U13" s="47"/>
      <c r="V13" s="47"/>
      <c r="W13" s="47"/>
      <c r="X13" s="47"/>
      <c r="Y13" s="47"/>
    </row>
    <row r="14" s="1" customFormat="1" ht="30" customHeight="1" spans="1:25">
      <c r="A14" s="34"/>
      <c r="B14" s="34">
        <v>1</v>
      </c>
      <c r="C14" s="36"/>
      <c r="D14" s="36"/>
      <c r="E14" s="36"/>
      <c r="F14" s="37"/>
      <c r="G14" s="36"/>
      <c r="H14" s="36"/>
      <c r="I14" s="36"/>
      <c r="J14" s="36"/>
      <c r="K14" s="36"/>
      <c r="L14" s="36"/>
      <c r="M14" s="36"/>
      <c r="N14" s="36"/>
      <c r="O14" s="48"/>
      <c r="P14" s="48"/>
      <c r="Q14" s="48"/>
      <c r="R14" s="48"/>
      <c r="S14" s="48"/>
      <c r="T14" s="48"/>
      <c r="U14" s="48"/>
      <c r="V14" s="48"/>
      <c r="W14" s="48"/>
      <c r="X14" s="48"/>
      <c r="Y14" s="48"/>
    </row>
    <row r="15" s="1" customFormat="1" ht="30" customHeight="1" spans="1:25">
      <c r="A15" s="34"/>
      <c r="B15" s="34" t="s">
        <v>1313</v>
      </c>
      <c r="C15" s="36"/>
      <c r="D15" s="36"/>
      <c r="E15" s="36"/>
      <c r="F15" s="37"/>
      <c r="G15" s="36"/>
      <c r="H15" s="36"/>
      <c r="I15" s="36"/>
      <c r="J15" s="36"/>
      <c r="K15" s="36"/>
      <c r="L15" s="36"/>
      <c r="M15" s="36"/>
      <c r="N15" s="36"/>
      <c r="O15" s="48"/>
      <c r="P15" s="48"/>
      <c r="Q15" s="48"/>
      <c r="R15" s="48"/>
      <c r="S15" s="48"/>
      <c r="T15" s="48"/>
      <c r="U15" s="48"/>
      <c r="V15" s="48"/>
      <c r="W15" s="48"/>
      <c r="X15" s="48"/>
      <c r="Y15" s="48"/>
    </row>
    <row r="16" s="1" customFormat="1" ht="30" customHeight="1" spans="1:25">
      <c r="A16" s="30" t="s">
        <v>156</v>
      </c>
      <c r="B16" s="31"/>
      <c r="C16" s="32"/>
      <c r="D16" s="32"/>
      <c r="E16" s="32"/>
      <c r="F16" s="33" t="s">
        <v>1312</v>
      </c>
      <c r="G16" s="32"/>
      <c r="H16" s="32"/>
      <c r="I16" s="32"/>
      <c r="J16" s="32"/>
      <c r="K16" s="32"/>
      <c r="L16" s="32"/>
      <c r="M16" s="32"/>
      <c r="N16" s="32"/>
      <c r="O16" s="47"/>
      <c r="P16" s="47"/>
      <c r="Q16" s="47"/>
      <c r="R16" s="47"/>
      <c r="S16" s="47"/>
      <c r="T16" s="47"/>
      <c r="U16" s="47"/>
      <c r="V16" s="47"/>
      <c r="W16" s="47"/>
      <c r="X16" s="47"/>
      <c r="Y16" s="47"/>
    </row>
    <row r="17" s="1" customFormat="1" ht="30" customHeight="1" spans="1:25">
      <c r="A17" s="34"/>
      <c r="B17" s="34">
        <v>1</v>
      </c>
      <c r="C17" s="36"/>
      <c r="D17" s="36"/>
      <c r="E17" s="36"/>
      <c r="F17" s="37"/>
      <c r="G17" s="36"/>
      <c r="H17" s="36"/>
      <c r="I17" s="36"/>
      <c r="J17" s="36"/>
      <c r="K17" s="36"/>
      <c r="L17" s="36"/>
      <c r="M17" s="36"/>
      <c r="N17" s="36"/>
      <c r="O17" s="48"/>
      <c r="P17" s="48"/>
      <c r="Q17" s="48"/>
      <c r="R17" s="48"/>
      <c r="S17" s="48"/>
      <c r="T17" s="48"/>
      <c r="U17" s="48"/>
      <c r="V17" s="48"/>
      <c r="W17" s="48"/>
      <c r="X17" s="48"/>
      <c r="Y17" s="48"/>
    </row>
    <row r="18" s="1" customFormat="1" ht="30" customHeight="1" spans="1:25">
      <c r="A18" s="34"/>
      <c r="B18" s="34" t="s">
        <v>1313</v>
      </c>
      <c r="C18" s="36"/>
      <c r="D18" s="36"/>
      <c r="E18" s="36"/>
      <c r="F18" s="37"/>
      <c r="G18" s="36"/>
      <c r="H18" s="36"/>
      <c r="I18" s="36"/>
      <c r="J18" s="36"/>
      <c r="K18" s="36"/>
      <c r="L18" s="36"/>
      <c r="M18" s="36"/>
      <c r="N18" s="36"/>
      <c r="O18" s="48"/>
      <c r="P18" s="48"/>
      <c r="Q18" s="48"/>
      <c r="R18" s="48"/>
      <c r="S18" s="48"/>
      <c r="T18" s="48"/>
      <c r="U18" s="48"/>
      <c r="V18" s="48"/>
      <c r="W18" s="48"/>
      <c r="X18" s="48"/>
      <c r="Y18" s="48"/>
    </row>
    <row r="19" s="1" customFormat="1" ht="30" customHeight="1" spans="1:25">
      <c r="A19" s="30" t="s">
        <v>157</v>
      </c>
      <c r="B19" s="31"/>
      <c r="C19" s="32"/>
      <c r="D19" s="32"/>
      <c r="E19" s="32"/>
      <c r="F19" s="33" t="s">
        <v>1312</v>
      </c>
      <c r="G19" s="32"/>
      <c r="H19" s="32"/>
      <c r="I19" s="32"/>
      <c r="J19" s="32"/>
      <c r="K19" s="32"/>
      <c r="L19" s="32"/>
      <c r="M19" s="32"/>
      <c r="N19" s="32"/>
      <c r="O19" s="47"/>
      <c r="P19" s="47"/>
      <c r="Q19" s="47"/>
      <c r="R19" s="47"/>
      <c r="S19" s="47"/>
      <c r="T19" s="47"/>
      <c r="U19" s="47"/>
      <c r="V19" s="47"/>
      <c r="W19" s="47"/>
      <c r="X19" s="47"/>
      <c r="Y19" s="47"/>
    </row>
    <row r="20" s="1" customFormat="1" ht="30" customHeight="1" spans="1:25">
      <c r="A20" s="34"/>
      <c r="B20" s="34">
        <v>1</v>
      </c>
      <c r="C20" s="36"/>
      <c r="D20" s="36"/>
      <c r="E20" s="36"/>
      <c r="F20" s="38"/>
      <c r="G20" s="36"/>
      <c r="H20" s="36"/>
      <c r="I20" s="36"/>
      <c r="J20" s="36"/>
      <c r="K20" s="36"/>
      <c r="L20" s="36"/>
      <c r="M20" s="36"/>
      <c r="N20" s="36"/>
      <c r="O20" s="48"/>
      <c r="P20" s="48"/>
      <c r="Q20" s="48"/>
      <c r="R20" s="48"/>
      <c r="S20" s="48"/>
      <c r="T20" s="48"/>
      <c r="U20" s="48"/>
      <c r="V20" s="48"/>
      <c r="W20" s="48"/>
      <c r="X20" s="48"/>
      <c r="Y20" s="48"/>
    </row>
    <row r="21" s="1" customFormat="1" ht="30" customHeight="1" spans="1:25">
      <c r="A21" s="34"/>
      <c r="B21" s="34" t="s">
        <v>1313</v>
      </c>
      <c r="C21" s="36"/>
      <c r="D21" s="36"/>
      <c r="E21" s="36"/>
      <c r="F21" s="38"/>
      <c r="G21" s="36"/>
      <c r="H21" s="36"/>
      <c r="I21" s="36"/>
      <c r="J21" s="36"/>
      <c r="K21" s="36"/>
      <c r="L21" s="36"/>
      <c r="M21" s="36"/>
      <c r="N21" s="36"/>
      <c r="O21" s="48"/>
      <c r="P21" s="48"/>
      <c r="Q21" s="48"/>
      <c r="R21" s="48"/>
      <c r="S21" s="48"/>
      <c r="T21" s="48"/>
      <c r="U21" s="48"/>
      <c r="V21" s="48"/>
      <c r="W21" s="48"/>
      <c r="X21" s="48"/>
      <c r="Y21" s="48"/>
    </row>
    <row r="22" s="1" customFormat="1" ht="30" customHeight="1" spans="1:25">
      <c r="A22" s="30" t="s">
        <v>158</v>
      </c>
      <c r="B22" s="31"/>
      <c r="C22" s="32"/>
      <c r="D22" s="32"/>
      <c r="E22" s="32"/>
      <c r="F22" s="33" t="s">
        <v>1312</v>
      </c>
      <c r="G22" s="32"/>
      <c r="H22" s="32"/>
      <c r="I22" s="32"/>
      <c r="J22" s="32"/>
      <c r="K22" s="32"/>
      <c r="L22" s="32"/>
      <c r="M22" s="32"/>
      <c r="N22" s="32"/>
      <c r="O22" s="47"/>
      <c r="P22" s="47"/>
      <c r="Q22" s="47"/>
      <c r="R22" s="47"/>
      <c r="S22" s="47"/>
      <c r="T22" s="47"/>
      <c r="U22" s="47"/>
      <c r="V22" s="47"/>
      <c r="W22" s="47"/>
      <c r="X22" s="47"/>
      <c r="Y22" s="47"/>
    </row>
    <row r="23" s="1" customFormat="1" ht="30" customHeight="1" spans="1:25">
      <c r="A23" s="34"/>
      <c r="B23" s="34">
        <v>1</v>
      </c>
      <c r="C23" s="36"/>
      <c r="D23" s="36"/>
      <c r="E23" s="36"/>
      <c r="F23" s="38"/>
      <c r="G23" s="36"/>
      <c r="H23" s="36"/>
      <c r="I23" s="36"/>
      <c r="J23" s="36"/>
      <c r="K23" s="36"/>
      <c r="L23" s="36"/>
      <c r="M23" s="36"/>
      <c r="N23" s="36"/>
      <c r="O23" s="48"/>
      <c r="P23" s="48"/>
      <c r="Q23" s="48"/>
      <c r="R23" s="48"/>
      <c r="S23" s="48"/>
      <c r="T23" s="48"/>
      <c r="U23" s="48"/>
      <c r="V23" s="48"/>
      <c r="W23" s="48"/>
      <c r="X23" s="48"/>
      <c r="Y23" s="48"/>
    </row>
    <row r="24" s="1" customFormat="1" ht="30" customHeight="1" spans="1:25">
      <c r="A24" s="34"/>
      <c r="B24" s="34" t="s">
        <v>1313</v>
      </c>
      <c r="C24" s="36"/>
      <c r="D24" s="36"/>
      <c r="E24" s="36"/>
      <c r="F24" s="38"/>
      <c r="G24" s="36"/>
      <c r="H24" s="36"/>
      <c r="I24" s="36"/>
      <c r="J24" s="36"/>
      <c r="K24" s="36"/>
      <c r="L24" s="36"/>
      <c r="M24" s="36"/>
      <c r="N24" s="36"/>
      <c r="O24" s="48"/>
      <c r="P24" s="48"/>
      <c r="Q24" s="48"/>
      <c r="R24" s="48"/>
      <c r="S24" s="48"/>
      <c r="T24" s="48"/>
      <c r="U24" s="48"/>
      <c r="V24" s="48"/>
      <c r="W24" s="48"/>
      <c r="X24" s="48"/>
      <c r="Y24" s="48"/>
    </row>
    <row r="25" s="1" customFormat="1" ht="30" customHeight="1" spans="1:25">
      <c r="A25" s="30" t="s">
        <v>1314</v>
      </c>
      <c r="B25" s="31"/>
      <c r="C25" s="32"/>
      <c r="D25" s="32"/>
      <c r="E25" s="32"/>
      <c r="F25" s="33" t="s">
        <v>1312</v>
      </c>
      <c r="G25" s="32"/>
      <c r="H25" s="32"/>
      <c r="I25" s="32"/>
      <c r="J25" s="32"/>
      <c r="K25" s="32"/>
      <c r="L25" s="32"/>
      <c r="M25" s="32"/>
      <c r="N25" s="32"/>
      <c r="O25" s="47"/>
      <c r="P25" s="47"/>
      <c r="Q25" s="47"/>
      <c r="R25" s="47"/>
      <c r="S25" s="47"/>
      <c r="T25" s="47"/>
      <c r="U25" s="47"/>
      <c r="V25" s="47"/>
      <c r="W25" s="47"/>
      <c r="X25" s="47"/>
      <c r="Y25" s="47"/>
    </row>
    <row r="26" s="1" customFormat="1" ht="30" customHeight="1" spans="1:25">
      <c r="A26" s="34"/>
      <c r="B26" s="34">
        <v>1</v>
      </c>
      <c r="C26" s="36"/>
      <c r="D26" s="36"/>
      <c r="E26" s="36"/>
      <c r="F26" s="38"/>
      <c r="G26" s="36"/>
      <c r="H26" s="36"/>
      <c r="I26" s="36"/>
      <c r="J26" s="36"/>
      <c r="K26" s="36"/>
      <c r="L26" s="36"/>
      <c r="M26" s="36"/>
      <c r="N26" s="36"/>
      <c r="O26" s="48"/>
      <c r="P26" s="48"/>
      <c r="Q26" s="48"/>
      <c r="R26" s="48"/>
      <c r="S26" s="48"/>
      <c r="T26" s="48"/>
      <c r="U26" s="48"/>
      <c r="V26" s="48"/>
      <c r="W26" s="48"/>
      <c r="X26" s="48"/>
      <c r="Y26" s="48"/>
    </row>
    <row r="27" s="1" customFormat="1" ht="30" customHeight="1" spans="1:25">
      <c r="A27" s="34"/>
      <c r="B27" s="34" t="s">
        <v>1313</v>
      </c>
      <c r="C27" s="36"/>
      <c r="D27" s="36"/>
      <c r="E27" s="36"/>
      <c r="F27" s="38"/>
      <c r="G27" s="36"/>
      <c r="H27" s="36"/>
      <c r="I27" s="36"/>
      <c r="J27" s="36"/>
      <c r="K27" s="36"/>
      <c r="L27" s="36"/>
      <c r="M27" s="36"/>
      <c r="N27" s="36"/>
      <c r="O27" s="48"/>
      <c r="P27" s="48"/>
      <c r="Q27" s="48"/>
      <c r="R27" s="48"/>
      <c r="S27" s="48"/>
      <c r="T27" s="48"/>
      <c r="U27" s="48"/>
      <c r="V27" s="48"/>
      <c r="W27" s="48"/>
      <c r="X27" s="48"/>
      <c r="Y27" s="48"/>
    </row>
    <row r="28" s="1" customFormat="1" ht="30" customHeight="1" spans="1:25">
      <c r="A28" s="27" t="s">
        <v>166</v>
      </c>
      <c r="B28" s="39"/>
      <c r="C28" s="40"/>
      <c r="D28" s="40"/>
      <c r="E28" s="40"/>
      <c r="F28" s="28" t="s">
        <v>1311</v>
      </c>
      <c r="G28" s="40"/>
      <c r="H28" s="40"/>
      <c r="I28" s="40"/>
      <c r="J28" s="40"/>
      <c r="K28" s="40"/>
      <c r="L28" s="40"/>
      <c r="M28" s="40"/>
      <c r="N28" s="40"/>
      <c r="O28" s="49"/>
      <c r="P28" s="49"/>
      <c r="Q28" s="49"/>
      <c r="R28" s="49"/>
      <c r="S28" s="49"/>
      <c r="T28" s="49"/>
      <c r="U28" s="49"/>
      <c r="V28" s="49"/>
      <c r="W28" s="49"/>
      <c r="X28" s="49"/>
      <c r="Y28" s="49"/>
    </row>
    <row r="29" s="1" customFormat="1" ht="30" customHeight="1" spans="1:25">
      <c r="A29" s="30" t="s">
        <v>167</v>
      </c>
      <c r="B29" s="31"/>
      <c r="C29" s="32"/>
      <c r="D29" s="32"/>
      <c r="E29" s="32"/>
      <c r="F29" s="33" t="s">
        <v>1312</v>
      </c>
      <c r="G29" s="32"/>
      <c r="H29" s="32"/>
      <c r="I29" s="32"/>
      <c r="J29" s="32"/>
      <c r="K29" s="32"/>
      <c r="L29" s="32"/>
      <c r="M29" s="32"/>
      <c r="N29" s="32"/>
      <c r="O29" s="47"/>
      <c r="P29" s="47"/>
      <c r="Q29" s="47"/>
      <c r="R29" s="47"/>
      <c r="S29" s="47"/>
      <c r="T29" s="47"/>
      <c r="U29" s="47"/>
      <c r="V29" s="47"/>
      <c r="W29" s="47"/>
      <c r="X29" s="47"/>
      <c r="Y29" s="47"/>
    </row>
    <row r="30" s="1" customFormat="1" ht="35" customHeight="1" spans="1:25">
      <c r="A30" s="34"/>
      <c r="B30" s="34">
        <v>1</v>
      </c>
      <c r="C30" s="36"/>
      <c r="D30" s="36"/>
      <c r="E30" s="36"/>
      <c r="F30" s="38"/>
      <c r="G30" s="36"/>
      <c r="H30" s="36"/>
      <c r="I30" s="36"/>
      <c r="J30" s="36"/>
      <c r="K30" s="36"/>
      <c r="L30" s="36"/>
      <c r="M30" s="36"/>
      <c r="N30" s="36"/>
      <c r="O30" s="48"/>
      <c r="P30" s="48"/>
      <c r="Q30" s="48"/>
      <c r="R30" s="48"/>
      <c r="S30" s="48"/>
      <c r="T30" s="48"/>
      <c r="U30" s="48"/>
      <c r="V30" s="48"/>
      <c r="W30" s="48"/>
      <c r="X30" s="48"/>
      <c r="Y30" s="48"/>
    </row>
    <row r="31" s="1" customFormat="1" ht="39" customHeight="1" spans="1:25">
      <c r="A31" s="34"/>
      <c r="B31" s="34" t="s">
        <v>1313</v>
      </c>
      <c r="C31" s="36"/>
      <c r="D31" s="36"/>
      <c r="E31" s="36"/>
      <c r="F31" s="38"/>
      <c r="G31" s="36"/>
      <c r="H31" s="36"/>
      <c r="I31" s="36"/>
      <c r="J31" s="36"/>
      <c r="K31" s="36"/>
      <c r="L31" s="36"/>
      <c r="M31" s="36"/>
      <c r="N31" s="36"/>
      <c r="O31" s="48"/>
      <c r="P31" s="48"/>
      <c r="Q31" s="48"/>
      <c r="R31" s="48"/>
      <c r="S31" s="48"/>
      <c r="T31" s="48"/>
      <c r="U31" s="48"/>
      <c r="V31" s="48"/>
      <c r="W31" s="48"/>
      <c r="X31" s="48"/>
      <c r="Y31" s="48"/>
    </row>
    <row r="32" s="1" customFormat="1" ht="30" customHeight="1" spans="1:25">
      <c r="A32" s="30" t="s">
        <v>168</v>
      </c>
      <c r="B32" s="31"/>
      <c r="C32" s="32"/>
      <c r="D32" s="32"/>
      <c r="E32" s="32"/>
      <c r="F32" s="33" t="s">
        <v>1312</v>
      </c>
      <c r="G32" s="32"/>
      <c r="H32" s="32"/>
      <c r="I32" s="32"/>
      <c r="J32" s="32"/>
      <c r="K32" s="32"/>
      <c r="L32" s="32"/>
      <c r="M32" s="32"/>
      <c r="N32" s="32"/>
      <c r="O32" s="47"/>
      <c r="P32" s="47"/>
      <c r="Q32" s="47"/>
      <c r="R32" s="47"/>
      <c r="S32" s="47"/>
      <c r="T32" s="47"/>
      <c r="U32" s="47"/>
      <c r="V32" s="47"/>
      <c r="W32" s="47"/>
      <c r="X32" s="47"/>
      <c r="Y32" s="47"/>
    </row>
    <row r="33" s="1" customFormat="1" ht="42" customHeight="1" spans="1:25">
      <c r="A33" s="34"/>
      <c r="B33" s="34">
        <v>1</v>
      </c>
      <c r="C33" s="36"/>
      <c r="D33" s="36"/>
      <c r="E33" s="36"/>
      <c r="F33" s="38"/>
      <c r="G33" s="36"/>
      <c r="H33" s="36"/>
      <c r="I33" s="36"/>
      <c r="J33" s="36"/>
      <c r="K33" s="36"/>
      <c r="L33" s="36"/>
      <c r="M33" s="36"/>
      <c r="N33" s="36"/>
      <c r="O33" s="48"/>
      <c r="P33" s="48"/>
      <c r="Q33" s="48"/>
      <c r="R33" s="48"/>
      <c r="S33" s="48"/>
      <c r="T33" s="48"/>
      <c r="U33" s="48"/>
      <c r="V33" s="48"/>
      <c r="W33" s="48"/>
      <c r="X33" s="48"/>
      <c r="Y33" s="48"/>
    </row>
    <row r="34" s="1" customFormat="1" ht="40" customHeight="1" spans="1:25">
      <c r="A34" s="34"/>
      <c r="B34" s="34" t="s">
        <v>1313</v>
      </c>
      <c r="C34" s="36"/>
      <c r="D34" s="36"/>
      <c r="E34" s="36"/>
      <c r="F34" s="38"/>
      <c r="G34" s="36"/>
      <c r="H34" s="36"/>
      <c r="I34" s="36"/>
      <c r="J34" s="36"/>
      <c r="K34" s="36"/>
      <c r="L34" s="36"/>
      <c r="M34" s="36"/>
      <c r="N34" s="36"/>
      <c r="O34" s="48"/>
      <c r="P34" s="48"/>
      <c r="Q34" s="48"/>
      <c r="R34" s="48"/>
      <c r="S34" s="48"/>
      <c r="T34" s="48"/>
      <c r="U34" s="48"/>
      <c r="V34" s="48"/>
      <c r="W34" s="48"/>
      <c r="X34" s="48"/>
      <c r="Y34" s="48"/>
    </row>
    <row r="35" s="1" customFormat="1" ht="47" customHeight="1" spans="1:25">
      <c r="A35" s="30" t="s">
        <v>191</v>
      </c>
      <c r="B35" s="31"/>
      <c r="C35" s="32"/>
      <c r="D35" s="32"/>
      <c r="E35" s="32"/>
      <c r="F35" s="33" t="s">
        <v>1312</v>
      </c>
      <c r="G35" s="32"/>
      <c r="H35" s="32"/>
      <c r="I35" s="32"/>
      <c r="J35" s="32"/>
      <c r="K35" s="32"/>
      <c r="L35" s="32"/>
      <c r="M35" s="32"/>
      <c r="N35" s="32"/>
      <c r="O35" s="47"/>
      <c r="P35" s="47"/>
      <c r="Q35" s="47"/>
      <c r="R35" s="47"/>
      <c r="S35" s="47"/>
      <c r="T35" s="47"/>
      <c r="U35" s="47"/>
      <c r="V35" s="47"/>
      <c r="W35" s="47"/>
      <c r="X35" s="47"/>
      <c r="Y35" s="47"/>
    </row>
    <row r="36" s="1" customFormat="1" ht="47" customHeight="1" spans="1:25">
      <c r="A36" s="34"/>
      <c r="B36" s="34">
        <v>1</v>
      </c>
      <c r="C36" s="36"/>
      <c r="D36" s="36"/>
      <c r="E36" s="36"/>
      <c r="F36" s="38"/>
      <c r="G36" s="36"/>
      <c r="H36" s="36"/>
      <c r="I36" s="36"/>
      <c r="J36" s="36"/>
      <c r="K36" s="36"/>
      <c r="L36" s="36"/>
      <c r="M36" s="36"/>
      <c r="N36" s="36"/>
      <c r="O36" s="48"/>
      <c r="P36" s="48"/>
      <c r="Q36" s="48"/>
      <c r="R36" s="48"/>
      <c r="S36" s="48"/>
      <c r="T36" s="48"/>
      <c r="U36" s="48"/>
      <c r="V36" s="48"/>
      <c r="W36" s="48"/>
      <c r="X36" s="48"/>
      <c r="Y36" s="48"/>
    </row>
    <row r="37" s="1" customFormat="1" ht="53" customHeight="1" spans="1:25">
      <c r="A37" s="34"/>
      <c r="B37" s="34" t="s">
        <v>1313</v>
      </c>
      <c r="C37" s="36"/>
      <c r="D37" s="36"/>
      <c r="E37" s="36"/>
      <c r="F37" s="38"/>
      <c r="G37" s="36"/>
      <c r="H37" s="36"/>
      <c r="I37" s="36"/>
      <c r="J37" s="36"/>
      <c r="K37" s="36"/>
      <c r="L37" s="36"/>
      <c r="M37" s="36"/>
      <c r="N37" s="36"/>
      <c r="O37" s="48"/>
      <c r="P37" s="48"/>
      <c r="Q37" s="48"/>
      <c r="R37" s="48"/>
      <c r="S37" s="48"/>
      <c r="T37" s="48"/>
      <c r="U37" s="48"/>
      <c r="V37" s="48"/>
      <c r="W37" s="48"/>
      <c r="X37" s="48"/>
      <c r="Y37" s="48"/>
    </row>
    <row r="38" s="1" customFormat="1" ht="51" customHeight="1" spans="1:25">
      <c r="A38" s="30" t="s">
        <v>1315</v>
      </c>
      <c r="B38" s="31"/>
      <c r="C38" s="32"/>
      <c r="D38" s="32"/>
      <c r="E38" s="32"/>
      <c r="F38" s="33" t="s">
        <v>1312</v>
      </c>
      <c r="G38" s="32"/>
      <c r="H38" s="32"/>
      <c r="I38" s="32"/>
      <c r="J38" s="32"/>
      <c r="K38" s="32"/>
      <c r="L38" s="32"/>
      <c r="M38" s="32"/>
      <c r="N38" s="32"/>
      <c r="O38" s="47"/>
      <c r="P38" s="47"/>
      <c r="Q38" s="47"/>
      <c r="R38" s="47"/>
      <c r="S38" s="47"/>
      <c r="T38" s="47"/>
      <c r="U38" s="47"/>
      <c r="V38" s="47"/>
      <c r="W38" s="47"/>
      <c r="X38" s="47"/>
      <c r="Y38" s="47"/>
    </row>
    <row r="39" s="1" customFormat="1" ht="36" customHeight="1" spans="1:25">
      <c r="A39" s="34"/>
      <c r="B39" s="34">
        <v>1</v>
      </c>
      <c r="C39" s="36"/>
      <c r="D39" s="36"/>
      <c r="E39" s="36"/>
      <c r="F39" s="38"/>
      <c r="G39" s="36"/>
      <c r="H39" s="36"/>
      <c r="I39" s="36"/>
      <c r="J39" s="36"/>
      <c r="K39" s="36"/>
      <c r="L39" s="36"/>
      <c r="M39" s="36"/>
      <c r="N39" s="36"/>
      <c r="O39" s="48"/>
      <c r="P39" s="48"/>
      <c r="Q39" s="48"/>
      <c r="R39" s="48"/>
      <c r="S39" s="48"/>
      <c r="T39" s="48"/>
      <c r="U39" s="48"/>
      <c r="V39" s="48"/>
      <c r="W39" s="48"/>
      <c r="X39" s="48"/>
      <c r="Y39" s="48"/>
    </row>
    <row r="40" s="1" customFormat="1" ht="35" customHeight="1" spans="1:25">
      <c r="A40" s="34"/>
      <c r="B40" s="34" t="s">
        <v>1313</v>
      </c>
      <c r="C40" s="36"/>
      <c r="D40" s="36"/>
      <c r="E40" s="36"/>
      <c r="F40" s="38"/>
      <c r="G40" s="36"/>
      <c r="H40" s="36"/>
      <c r="I40" s="36"/>
      <c r="J40" s="36"/>
      <c r="K40" s="36"/>
      <c r="L40" s="36"/>
      <c r="M40" s="36"/>
      <c r="N40" s="36"/>
      <c r="O40" s="48"/>
      <c r="P40" s="48"/>
      <c r="Q40" s="48"/>
      <c r="R40" s="48"/>
      <c r="S40" s="48"/>
      <c r="T40" s="48"/>
      <c r="U40" s="48"/>
      <c r="V40" s="48"/>
      <c r="W40" s="48"/>
      <c r="X40" s="48"/>
      <c r="Y40" s="48"/>
    </row>
    <row r="41" s="1" customFormat="1" ht="51" customHeight="1" spans="1:25">
      <c r="A41" s="27" t="s">
        <v>205</v>
      </c>
      <c r="B41" s="39"/>
      <c r="C41" s="40"/>
      <c r="D41" s="40"/>
      <c r="E41" s="40"/>
      <c r="F41" s="28" t="s">
        <v>1311</v>
      </c>
      <c r="G41" s="40"/>
      <c r="H41" s="40"/>
      <c r="I41" s="40"/>
      <c r="J41" s="40"/>
      <c r="K41" s="40"/>
      <c r="L41" s="40"/>
      <c r="M41" s="40"/>
      <c r="N41" s="40"/>
      <c r="O41" s="49"/>
      <c r="P41" s="49"/>
      <c r="Q41" s="49"/>
      <c r="R41" s="49"/>
      <c r="S41" s="49"/>
      <c r="T41" s="49"/>
      <c r="U41" s="49"/>
      <c r="V41" s="49"/>
      <c r="W41" s="49"/>
      <c r="X41" s="49"/>
      <c r="Y41" s="49"/>
    </row>
    <row r="42" s="1" customFormat="1" ht="72" customHeight="1" spans="1:25">
      <c r="A42" s="30" t="s">
        <v>206</v>
      </c>
      <c r="B42" s="31"/>
      <c r="C42" s="32"/>
      <c r="D42" s="32"/>
      <c r="E42" s="32"/>
      <c r="F42" s="33" t="s">
        <v>1312</v>
      </c>
      <c r="G42" s="32"/>
      <c r="H42" s="32"/>
      <c r="I42" s="32"/>
      <c r="J42" s="32"/>
      <c r="K42" s="32"/>
      <c r="L42" s="32"/>
      <c r="M42" s="32"/>
      <c r="N42" s="32"/>
      <c r="O42" s="47"/>
      <c r="P42" s="47"/>
      <c r="Q42" s="47"/>
      <c r="R42" s="47"/>
      <c r="S42" s="47"/>
      <c r="T42" s="47"/>
      <c r="U42" s="47"/>
      <c r="V42" s="47"/>
      <c r="W42" s="47"/>
      <c r="X42" s="47"/>
      <c r="Y42" s="47"/>
    </row>
    <row r="43" s="1" customFormat="1" ht="168" spans="1:25">
      <c r="A43" s="34"/>
      <c r="B43" s="97" t="s">
        <v>397</v>
      </c>
      <c r="C43" s="98" t="s">
        <v>398</v>
      </c>
      <c r="D43" s="99" t="s">
        <v>82</v>
      </c>
      <c r="E43" s="100" t="s">
        <v>399</v>
      </c>
      <c r="F43" s="101">
        <v>1</v>
      </c>
      <c r="G43" s="102" t="s">
        <v>203</v>
      </c>
      <c r="H43" s="102" t="s">
        <v>400</v>
      </c>
      <c r="I43" s="107" t="s">
        <v>95</v>
      </c>
      <c r="J43" s="107" t="s">
        <v>86</v>
      </c>
      <c r="K43" s="107" t="s">
        <v>86</v>
      </c>
      <c r="L43" s="107">
        <v>132</v>
      </c>
      <c r="M43" s="107">
        <v>355</v>
      </c>
      <c r="N43" s="107">
        <v>570</v>
      </c>
      <c r="O43" s="107">
        <v>2417</v>
      </c>
      <c r="P43" s="108">
        <v>385</v>
      </c>
      <c r="Q43" s="108">
        <v>385</v>
      </c>
      <c r="R43" s="111"/>
      <c r="S43" s="111"/>
      <c r="T43" s="108">
        <v>385</v>
      </c>
      <c r="U43" s="112"/>
      <c r="V43" s="112"/>
      <c r="W43" s="102" t="s">
        <v>164</v>
      </c>
      <c r="X43" s="102" t="s">
        <v>164</v>
      </c>
      <c r="Y43" s="102" t="s">
        <v>1316</v>
      </c>
    </row>
    <row r="44" s="1" customFormat="1" ht="156" spans="1:25">
      <c r="A44" s="34"/>
      <c r="B44" s="97" t="s">
        <v>402</v>
      </c>
      <c r="C44" s="98" t="s">
        <v>403</v>
      </c>
      <c r="D44" s="99" t="s">
        <v>82</v>
      </c>
      <c r="E44" s="103" t="s">
        <v>404</v>
      </c>
      <c r="F44" s="101">
        <v>1</v>
      </c>
      <c r="G44" s="102" t="s">
        <v>100</v>
      </c>
      <c r="H44" s="102" t="s">
        <v>123</v>
      </c>
      <c r="I44" s="107" t="s">
        <v>86</v>
      </c>
      <c r="J44" s="107" t="s">
        <v>86</v>
      </c>
      <c r="K44" s="107" t="s">
        <v>86</v>
      </c>
      <c r="L44" s="107">
        <v>41</v>
      </c>
      <c r="M44" s="107">
        <v>171</v>
      </c>
      <c r="N44" s="107">
        <v>350</v>
      </c>
      <c r="O44" s="107">
        <v>1701</v>
      </c>
      <c r="P44" s="109">
        <v>304</v>
      </c>
      <c r="Q44" s="109">
        <v>304</v>
      </c>
      <c r="R44" s="111"/>
      <c r="S44" s="111"/>
      <c r="T44" s="109">
        <v>304</v>
      </c>
      <c r="U44" s="112"/>
      <c r="V44" s="112"/>
      <c r="W44" s="102" t="s">
        <v>164</v>
      </c>
      <c r="X44" s="102" t="s">
        <v>164</v>
      </c>
      <c r="Y44" s="102" t="s">
        <v>1316</v>
      </c>
    </row>
    <row r="45" s="1" customFormat="1" ht="120" spans="1:25">
      <c r="A45" s="104"/>
      <c r="B45" s="97" t="s">
        <v>431</v>
      </c>
      <c r="C45" s="105" t="s">
        <v>432</v>
      </c>
      <c r="D45" s="99" t="s">
        <v>82</v>
      </c>
      <c r="E45" s="105" t="s">
        <v>433</v>
      </c>
      <c r="F45" s="101">
        <v>1</v>
      </c>
      <c r="G45" s="102" t="s">
        <v>203</v>
      </c>
      <c r="H45" s="106" t="s">
        <v>434</v>
      </c>
      <c r="I45" s="107" t="s">
        <v>95</v>
      </c>
      <c r="J45" s="107" t="s">
        <v>86</v>
      </c>
      <c r="K45" s="107" t="s">
        <v>95</v>
      </c>
      <c r="L45" s="107">
        <v>64</v>
      </c>
      <c r="M45" s="107">
        <v>81</v>
      </c>
      <c r="N45" s="107">
        <v>349</v>
      </c>
      <c r="O45" s="107">
        <v>1252</v>
      </c>
      <c r="P45" s="110">
        <v>302</v>
      </c>
      <c r="Q45" s="110">
        <v>302</v>
      </c>
      <c r="R45" s="111"/>
      <c r="S45" s="110">
        <v>302</v>
      </c>
      <c r="T45" s="113"/>
      <c r="U45" s="112"/>
      <c r="V45" s="112"/>
      <c r="W45" s="102" t="s">
        <v>164</v>
      </c>
      <c r="X45" s="102" t="s">
        <v>164</v>
      </c>
      <c r="Y45" s="102" t="s">
        <v>1317</v>
      </c>
    </row>
    <row r="46" s="1" customFormat="1" ht="30" customHeight="1" spans="1:25">
      <c r="A46" s="30" t="s">
        <v>1318</v>
      </c>
      <c r="B46" s="31"/>
      <c r="C46" s="32"/>
      <c r="D46" s="32"/>
      <c r="E46" s="32"/>
      <c r="F46" s="33" t="s">
        <v>1312</v>
      </c>
      <c r="G46" s="32"/>
      <c r="H46" s="32"/>
      <c r="I46" s="32"/>
      <c r="J46" s="32"/>
      <c r="K46" s="32"/>
      <c r="L46" s="32"/>
      <c r="M46" s="32"/>
      <c r="N46" s="32"/>
      <c r="O46" s="47"/>
      <c r="P46" s="47"/>
      <c r="Q46" s="47"/>
      <c r="R46" s="47"/>
      <c r="S46" s="47"/>
      <c r="T46" s="47"/>
      <c r="U46" s="47"/>
      <c r="V46" s="47"/>
      <c r="W46" s="47"/>
      <c r="X46" s="47"/>
      <c r="Y46" s="47"/>
    </row>
    <row r="47" s="1" customFormat="1" ht="30" customHeight="1" spans="1:25">
      <c r="A47" s="34"/>
      <c r="B47" s="34">
        <v>1</v>
      </c>
      <c r="C47" s="36"/>
      <c r="D47" s="36"/>
      <c r="E47" s="36"/>
      <c r="F47" s="38"/>
      <c r="G47" s="36"/>
      <c r="H47" s="36"/>
      <c r="I47" s="36"/>
      <c r="J47" s="36"/>
      <c r="K47" s="36"/>
      <c r="L47" s="36"/>
      <c r="M47" s="36"/>
      <c r="N47" s="36"/>
      <c r="O47" s="48"/>
      <c r="P47" s="48"/>
      <c r="Q47" s="48"/>
      <c r="R47" s="48"/>
      <c r="S47" s="48"/>
      <c r="T47" s="48"/>
      <c r="U47" s="48"/>
      <c r="V47" s="48"/>
      <c r="W47" s="48"/>
      <c r="X47" s="48"/>
      <c r="Y47" s="48"/>
    </row>
    <row r="48" s="1" customFormat="1" ht="30" customHeight="1" spans="1:25">
      <c r="A48" s="34"/>
      <c r="B48" s="34" t="s">
        <v>1313</v>
      </c>
      <c r="C48" s="36"/>
      <c r="D48" s="36"/>
      <c r="E48" s="36"/>
      <c r="F48" s="38"/>
      <c r="G48" s="36"/>
      <c r="H48" s="36"/>
      <c r="I48" s="36"/>
      <c r="J48" s="36"/>
      <c r="K48" s="36"/>
      <c r="L48" s="36"/>
      <c r="M48" s="36"/>
      <c r="N48" s="36"/>
      <c r="O48" s="48"/>
      <c r="P48" s="48"/>
      <c r="Q48" s="48"/>
      <c r="R48" s="48"/>
      <c r="S48" s="48"/>
      <c r="T48" s="48"/>
      <c r="U48" s="48"/>
      <c r="V48" s="48"/>
      <c r="W48" s="48"/>
      <c r="X48" s="48"/>
      <c r="Y48" s="48"/>
    </row>
    <row r="49" s="6" customFormat="1" ht="30" customHeight="1" spans="1:25">
      <c r="A49" s="27" t="s">
        <v>461</v>
      </c>
      <c r="B49" s="39"/>
      <c r="C49" s="43"/>
      <c r="D49" s="43"/>
      <c r="E49" s="43"/>
      <c r="F49" s="28" t="s">
        <v>1311</v>
      </c>
      <c r="G49" s="43"/>
      <c r="H49" s="43"/>
      <c r="I49" s="43"/>
      <c r="J49" s="43"/>
      <c r="K49" s="43"/>
      <c r="L49" s="43"/>
      <c r="M49" s="43"/>
      <c r="N49" s="43"/>
      <c r="O49" s="51"/>
      <c r="P49" s="51"/>
      <c r="Q49" s="51"/>
      <c r="R49" s="51"/>
      <c r="S49" s="51"/>
      <c r="T49" s="51"/>
      <c r="U49" s="51"/>
      <c r="V49" s="51"/>
      <c r="W49" s="51"/>
      <c r="X49" s="51"/>
      <c r="Y49" s="51"/>
    </row>
    <row r="50" s="1" customFormat="1" ht="30" customHeight="1" spans="1:25">
      <c r="A50" s="30" t="s">
        <v>462</v>
      </c>
      <c r="B50" s="31"/>
      <c r="C50" s="32"/>
      <c r="D50" s="32"/>
      <c r="E50" s="32"/>
      <c r="F50" s="33" t="s">
        <v>1312</v>
      </c>
      <c r="G50" s="32"/>
      <c r="H50" s="32"/>
      <c r="I50" s="32"/>
      <c r="J50" s="32"/>
      <c r="K50" s="32"/>
      <c r="L50" s="32"/>
      <c r="M50" s="32"/>
      <c r="N50" s="32"/>
      <c r="O50" s="47"/>
      <c r="P50" s="47"/>
      <c r="Q50" s="47"/>
      <c r="R50" s="47"/>
      <c r="S50" s="47"/>
      <c r="T50" s="47"/>
      <c r="U50" s="47"/>
      <c r="V50" s="47"/>
      <c r="W50" s="47"/>
      <c r="X50" s="47"/>
      <c r="Y50" s="47"/>
    </row>
    <row r="51" s="1" customFormat="1" ht="30" customHeight="1" spans="1:25">
      <c r="A51" s="34"/>
      <c r="B51" s="34">
        <v>1</v>
      </c>
      <c r="C51" s="36"/>
      <c r="D51" s="36"/>
      <c r="E51" s="36"/>
      <c r="F51" s="38"/>
      <c r="G51" s="36"/>
      <c r="H51" s="36"/>
      <c r="I51" s="36"/>
      <c r="J51" s="36"/>
      <c r="K51" s="36"/>
      <c r="L51" s="36"/>
      <c r="M51" s="36"/>
      <c r="N51" s="36"/>
      <c r="O51" s="48"/>
      <c r="P51" s="48"/>
      <c r="Q51" s="48"/>
      <c r="R51" s="48"/>
      <c r="S51" s="48"/>
      <c r="T51" s="48"/>
      <c r="U51" s="48"/>
      <c r="V51" s="48"/>
      <c r="W51" s="48"/>
      <c r="X51" s="48"/>
      <c r="Y51" s="48"/>
    </row>
    <row r="52" s="1" customFormat="1" ht="30" customHeight="1" spans="1:25">
      <c r="A52" s="34"/>
      <c r="B52" s="34" t="s">
        <v>1313</v>
      </c>
      <c r="C52" s="36"/>
      <c r="D52" s="36"/>
      <c r="E52" s="36"/>
      <c r="F52" s="38"/>
      <c r="G52" s="36"/>
      <c r="H52" s="36"/>
      <c r="I52" s="36"/>
      <c r="J52" s="36"/>
      <c r="K52" s="36"/>
      <c r="L52" s="36"/>
      <c r="M52" s="36"/>
      <c r="N52" s="36"/>
      <c r="O52" s="48"/>
      <c r="P52" s="48"/>
      <c r="Q52" s="48"/>
      <c r="R52" s="48"/>
      <c r="S52" s="48"/>
      <c r="T52" s="48"/>
      <c r="U52" s="48"/>
      <c r="V52" s="48"/>
      <c r="W52" s="48"/>
      <c r="X52" s="48"/>
      <c r="Y52" s="48"/>
    </row>
    <row r="53" s="1" customFormat="1" ht="30" customHeight="1" spans="1:25">
      <c r="A53" s="30" t="s">
        <v>463</v>
      </c>
      <c r="B53" s="31"/>
      <c r="C53" s="32"/>
      <c r="D53" s="32"/>
      <c r="E53" s="32"/>
      <c r="F53" s="33" t="s">
        <v>1312</v>
      </c>
      <c r="G53" s="32"/>
      <c r="H53" s="32"/>
      <c r="I53" s="32"/>
      <c r="J53" s="32"/>
      <c r="K53" s="32"/>
      <c r="L53" s="32"/>
      <c r="M53" s="32"/>
      <c r="N53" s="32"/>
      <c r="O53" s="47"/>
      <c r="P53" s="47"/>
      <c r="Q53" s="47"/>
      <c r="R53" s="47"/>
      <c r="S53" s="47"/>
      <c r="T53" s="47"/>
      <c r="U53" s="47"/>
      <c r="V53" s="47"/>
      <c r="W53" s="47"/>
      <c r="X53" s="47"/>
      <c r="Y53" s="47"/>
    </row>
    <row r="54" s="1" customFormat="1" ht="30" customHeight="1" spans="1:25">
      <c r="A54" s="34"/>
      <c r="B54" s="34">
        <v>1</v>
      </c>
      <c r="C54" s="36"/>
      <c r="D54" s="36"/>
      <c r="E54" s="36"/>
      <c r="F54" s="38"/>
      <c r="G54" s="36"/>
      <c r="H54" s="36"/>
      <c r="I54" s="36"/>
      <c r="J54" s="36"/>
      <c r="K54" s="36"/>
      <c r="L54" s="36"/>
      <c r="M54" s="36"/>
      <c r="N54" s="36"/>
      <c r="O54" s="48"/>
      <c r="P54" s="48"/>
      <c r="Q54" s="48"/>
      <c r="R54" s="48"/>
      <c r="S54" s="48"/>
      <c r="T54" s="48"/>
      <c r="U54" s="48"/>
      <c r="V54" s="48"/>
      <c r="W54" s="48"/>
      <c r="X54" s="48"/>
      <c r="Y54" s="48"/>
    </row>
    <row r="55" s="1" customFormat="1" ht="30" customHeight="1" spans="1:25">
      <c r="A55" s="34"/>
      <c r="B55" s="34" t="s">
        <v>1313</v>
      </c>
      <c r="C55" s="36"/>
      <c r="D55" s="36"/>
      <c r="E55" s="36"/>
      <c r="F55" s="38"/>
      <c r="G55" s="36"/>
      <c r="H55" s="36"/>
      <c r="I55" s="36"/>
      <c r="J55" s="36"/>
      <c r="K55" s="36"/>
      <c r="L55" s="36"/>
      <c r="M55" s="36"/>
      <c r="N55" s="36"/>
      <c r="O55" s="48"/>
      <c r="P55" s="48"/>
      <c r="Q55" s="48"/>
      <c r="R55" s="48"/>
      <c r="S55" s="48"/>
      <c r="T55" s="48"/>
      <c r="U55" s="48"/>
      <c r="V55" s="48"/>
      <c r="W55" s="48"/>
      <c r="X55" s="48"/>
      <c r="Y55" s="48"/>
    </row>
    <row r="56" s="1" customFormat="1" ht="30" customHeight="1" spans="1:25">
      <c r="A56" s="30" t="s">
        <v>464</v>
      </c>
      <c r="B56" s="31"/>
      <c r="C56" s="32"/>
      <c r="D56" s="32"/>
      <c r="E56" s="32"/>
      <c r="F56" s="33" t="s">
        <v>1312</v>
      </c>
      <c r="G56" s="32"/>
      <c r="H56" s="32"/>
      <c r="I56" s="32"/>
      <c r="J56" s="32"/>
      <c r="K56" s="32"/>
      <c r="L56" s="32"/>
      <c r="M56" s="32"/>
      <c r="N56" s="32"/>
      <c r="O56" s="47"/>
      <c r="P56" s="47"/>
      <c r="Q56" s="47"/>
      <c r="R56" s="47"/>
      <c r="S56" s="47"/>
      <c r="T56" s="47"/>
      <c r="U56" s="47"/>
      <c r="V56" s="47"/>
      <c r="W56" s="47"/>
      <c r="X56" s="47"/>
      <c r="Y56" s="47"/>
    </row>
    <row r="57" s="1" customFormat="1" ht="30" customHeight="1" spans="1:25">
      <c r="A57" s="34"/>
      <c r="B57" s="34">
        <v>1</v>
      </c>
      <c r="C57" s="36"/>
      <c r="D57" s="36"/>
      <c r="E57" s="36"/>
      <c r="F57" s="38"/>
      <c r="G57" s="36"/>
      <c r="H57" s="36"/>
      <c r="I57" s="36"/>
      <c r="J57" s="36"/>
      <c r="K57" s="36"/>
      <c r="L57" s="36"/>
      <c r="M57" s="36"/>
      <c r="N57" s="36"/>
      <c r="O57" s="48"/>
      <c r="P57" s="48"/>
      <c r="Q57" s="48"/>
      <c r="R57" s="48"/>
      <c r="S57" s="48"/>
      <c r="T57" s="48"/>
      <c r="U57" s="48"/>
      <c r="V57" s="48"/>
      <c r="W57" s="48"/>
      <c r="X57" s="48"/>
      <c r="Y57" s="48"/>
    </row>
    <row r="58" s="1" customFormat="1" ht="30" customHeight="1" spans="1:25">
      <c r="A58" s="34"/>
      <c r="B58" s="34" t="s">
        <v>1313</v>
      </c>
      <c r="C58" s="36"/>
      <c r="D58" s="36"/>
      <c r="E58" s="36"/>
      <c r="F58" s="38"/>
      <c r="G58" s="36"/>
      <c r="H58" s="36"/>
      <c r="I58" s="36"/>
      <c r="J58" s="36"/>
      <c r="K58" s="36"/>
      <c r="L58" s="36"/>
      <c r="M58" s="36"/>
      <c r="N58" s="36"/>
      <c r="O58" s="48"/>
      <c r="P58" s="48"/>
      <c r="Q58" s="48"/>
      <c r="R58" s="48"/>
      <c r="S58" s="48"/>
      <c r="T58" s="48"/>
      <c r="U58" s="48"/>
      <c r="V58" s="48"/>
      <c r="W58" s="48"/>
      <c r="X58" s="48"/>
      <c r="Y58" s="48"/>
    </row>
    <row r="59" s="1" customFormat="1" ht="30" customHeight="1" spans="1:25">
      <c r="A59" s="30" t="s">
        <v>465</v>
      </c>
      <c r="B59" s="31"/>
      <c r="C59" s="32"/>
      <c r="D59" s="32"/>
      <c r="E59" s="32"/>
      <c r="F59" s="33" t="s">
        <v>1312</v>
      </c>
      <c r="G59" s="32"/>
      <c r="H59" s="32"/>
      <c r="I59" s="32"/>
      <c r="J59" s="32"/>
      <c r="K59" s="32"/>
      <c r="L59" s="32"/>
      <c r="M59" s="32"/>
      <c r="N59" s="32"/>
      <c r="O59" s="47"/>
      <c r="P59" s="47"/>
      <c r="Q59" s="47"/>
      <c r="R59" s="47"/>
      <c r="S59" s="47"/>
      <c r="T59" s="47"/>
      <c r="U59" s="47"/>
      <c r="V59" s="47"/>
      <c r="W59" s="47"/>
      <c r="X59" s="47"/>
      <c r="Y59" s="47"/>
    </row>
    <row r="60" s="1" customFormat="1" ht="30" customHeight="1" spans="1:25">
      <c r="A60" s="34"/>
      <c r="B60" s="34">
        <v>1</v>
      </c>
      <c r="C60" s="36"/>
      <c r="D60" s="36"/>
      <c r="E60" s="36"/>
      <c r="F60" s="38"/>
      <c r="G60" s="36"/>
      <c r="H60" s="36"/>
      <c r="I60" s="36"/>
      <c r="J60" s="36"/>
      <c r="K60" s="36"/>
      <c r="L60" s="36"/>
      <c r="M60" s="36"/>
      <c r="N60" s="36"/>
      <c r="O60" s="48"/>
      <c r="P60" s="48"/>
      <c r="Q60" s="48"/>
      <c r="R60" s="48"/>
      <c r="S60" s="48"/>
      <c r="T60" s="48"/>
      <c r="U60" s="48"/>
      <c r="V60" s="48"/>
      <c r="W60" s="48"/>
      <c r="X60" s="48"/>
      <c r="Y60" s="48"/>
    </row>
    <row r="61" s="1" customFormat="1" ht="30" customHeight="1" spans="1:25">
      <c r="A61" s="34"/>
      <c r="B61" s="34" t="s">
        <v>1313</v>
      </c>
      <c r="C61" s="36"/>
      <c r="D61" s="36"/>
      <c r="E61" s="36"/>
      <c r="F61" s="38"/>
      <c r="G61" s="36"/>
      <c r="H61" s="36"/>
      <c r="I61" s="36"/>
      <c r="J61" s="36"/>
      <c r="K61" s="36"/>
      <c r="L61" s="36"/>
      <c r="M61" s="36"/>
      <c r="N61" s="36"/>
      <c r="O61" s="48"/>
      <c r="P61" s="48"/>
      <c r="Q61" s="48"/>
      <c r="R61" s="48"/>
      <c r="S61" s="48"/>
      <c r="T61" s="48"/>
      <c r="U61" s="48"/>
      <c r="V61" s="48"/>
      <c r="W61" s="48"/>
      <c r="X61" s="48"/>
      <c r="Y61" s="48"/>
    </row>
    <row r="62" s="1" customFormat="1" ht="30" customHeight="1" spans="1:25">
      <c r="A62" s="27" t="s">
        <v>466</v>
      </c>
      <c r="B62" s="39"/>
      <c r="C62" s="40"/>
      <c r="D62" s="40"/>
      <c r="E62" s="40"/>
      <c r="F62" s="28" t="s">
        <v>1311</v>
      </c>
      <c r="G62" s="40"/>
      <c r="H62" s="40"/>
      <c r="I62" s="40"/>
      <c r="J62" s="40"/>
      <c r="K62" s="40"/>
      <c r="L62" s="40"/>
      <c r="M62" s="40"/>
      <c r="N62" s="40"/>
      <c r="O62" s="49"/>
      <c r="P62" s="49"/>
      <c r="Q62" s="49"/>
      <c r="R62" s="49"/>
      <c r="S62" s="49"/>
      <c r="T62" s="49"/>
      <c r="U62" s="49"/>
      <c r="V62" s="49"/>
      <c r="W62" s="49"/>
      <c r="X62" s="49"/>
      <c r="Y62" s="49"/>
    </row>
    <row r="63" s="1" customFormat="1" ht="30" customHeight="1" spans="1:25">
      <c r="A63" s="30" t="s">
        <v>467</v>
      </c>
      <c r="B63" s="31"/>
      <c r="C63" s="32"/>
      <c r="D63" s="32"/>
      <c r="E63" s="32"/>
      <c r="F63" s="33" t="s">
        <v>1312</v>
      </c>
      <c r="G63" s="32"/>
      <c r="H63" s="32"/>
      <c r="I63" s="32"/>
      <c r="J63" s="32"/>
      <c r="K63" s="32"/>
      <c r="L63" s="32"/>
      <c r="M63" s="32"/>
      <c r="N63" s="32"/>
      <c r="O63" s="47"/>
      <c r="P63" s="47"/>
      <c r="Q63" s="47"/>
      <c r="R63" s="47"/>
      <c r="S63" s="47"/>
      <c r="T63" s="47"/>
      <c r="U63" s="47"/>
      <c r="V63" s="47"/>
      <c r="W63" s="47"/>
      <c r="X63" s="47"/>
      <c r="Y63" s="47"/>
    </row>
    <row r="64" s="1" customFormat="1" ht="30" customHeight="1" spans="1:25">
      <c r="A64" s="34"/>
      <c r="B64" s="34">
        <v>1</v>
      </c>
      <c r="C64" s="36"/>
      <c r="D64" s="36"/>
      <c r="E64" s="36"/>
      <c r="F64" s="38"/>
      <c r="G64" s="36"/>
      <c r="H64" s="36"/>
      <c r="I64" s="36"/>
      <c r="J64" s="36"/>
      <c r="K64" s="36"/>
      <c r="L64" s="36"/>
      <c r="M64" s="36"/>
      <c r="N64" s="36"/>
      <c r="O64" s="48"/>
      <c r="P64" s="48"/>
      <c r="Q64" s="48"/>
      <c r="R64" s="48"/>
      <c r="S64" s="48"/>
      <c r="T64" s="48"/>
      <c r="U64" s="48"/>
      <c r="V64" s="48"/>
      <c r="W64" s="48"/>
      <c r="X64" s="48"/>
      <c r="Y64" s="48"/>
    </row>
    <row r="65" s="1" customFormat="1" ht="30" customHeight="1" spans="1:25">
      <c r="A65" s="34"/>
      <c r="B65" s="34" t="s">
        <v>1313</v>
      </c>
      <c r="C65" s="36"/>
      <c r="D65" s="36"/>
      <c r="E65" s="36"/>
      <c r="F65" s="38"/>
      <c r="G65" s="36"/>
      <c r="H65" s="36"/>
      <c r="I65" s="36"/>
      <c r="J65" s="36"/>
      <c r="K65" s="36"/>
      <c r="L65" s="36"/>
      <c r="M65" s="36"/>
      <c r="N65" s="36"/>
      <c r="O65" s="48"/>
      <c r="P65" s="48"/>
      <c r="Q65" s="48"/>
      <c r="R65" s="48"/>
      <c r="S65" s="48"/>
      <c r="T65" s="48"/>
      <c r="U65" s="48"/>
      <c r="V65" s="48"/>
      <c r="W65" s="48"/>
      <c r="X65" s="48"/>
      <c r="Y65" s="48"/>
    </row>
    <row r="66" s="1" customFormat="1" ht="30" customHeight="1" spans="1:25">
      <c r="A66" s="30" t="s">
        <v>474</v>
      </c>
      <c r="B66" s="31"/>
      <c r="C66" s="32"/>
      <c r="D66" s="32"/>
      <c r="E66" s="32"/>
      <c r="F66" s="33" t="s">
        <v>1312</v>
      </c>
      <c r="G66" s="32"/>
      <c r="H66" s="32"/>
      <c r="I66" s="32"/>
      <c r="J66" s="32"/>
      <c r="K66" s="32"/>
      <c r="L66" s="32"/>
      <c r="M66" s="32"/>
      <c r="N66" s="32"/>
      <c r="O66" s="47"/>
      <c r="P66" s="47"/>
      <c r="Q66" s="47"/>
      <c r="R66" s="47"/>
      <c r="S66" s="47"/>
      <c r="T66" s="47"/>
      <c r="U66" s="47"/>
      <c r="V66" s="47"/>
      <c r="W66" s="47"/>
      <c r="X66" s="47"/>
      <c r="Y66" s="47"/>
    </row>
    <row r="67" s="1" customFormat="1" ht="30" customHeight="1" spans="1:25">
      <c r="A67" s="34"/>
      <c r="B67" s="34">
        <v>1</v>
      </c>
      <c r="C67" s="36"/>
      <c r="D67" s="36"/>
      <c r="E67" s="36"/>
      <c r="F67" s="38"/>
      <c r="G67" s="36"/>
      <c r="H67" s="36"/>
      <c r="I67" s="36"/>
      <c r="J67" s="36"/>
      <c r="K67" s="36"/>
      <c r="L67" s="36"/>
      <c r="M67" s="36"/>
      <c r="N67" s="36"/>
      <c r="O67" s="48"/>
      <c r="P67" s="48"/>
      <c r="Q67" s="48"/>
      <c r="R67" s="48"/>
      <c r="S67" s="48"/>
      <c r="T67" s="48"/>
      <c r="U67" s="48"/>
      <c r="V67" s="48"/>
      <c r="W67" s="48"/>
      <c r="X67" s="48"/>
      <c r="Y67" s="48"/>
    </row>
    <row r="68" s="1" customFormat="1" ht="30" customHeight="1" spans="1:25">
      <c r="A68" s="34"/>
      <c r="B68" s="34" t="s">
        <v>1313</v>
      </c>
      <c r="C68" s="36"/>
      <c r="D68" s="36"/>
      <c r="E68" s="36"/>
      <c r="F68" s="38"/>
      <c r="G68" s="36"/>
      <c r="H68" s="36"/>
      <c r="I68" s="36"/>
      <c r="J68" s="36"/>
      <c r="K68" s="36"/>
      <c r="L68" s="36"/>
      <c r="M68" s="36"/>
      <c r="N68" s="36"/>
      <c r="O68" s="48"/>
      <c r="P68" s="48"/>
      <c r="Q68" s="48"/>
      <c r="R68" s="48"/>
      <c r="S68" s="48"/>
      <c r="T68" s="48"/>
      <c r="U68" s="48"/>
      <c r="V68" s="48"/>
      <c r="W68" s="48"/>
      <c r="X68" s="48"/>
      <c r="Y68" s="48"/>
    </row>
    <row r="69" s="6" customFormat="1" ht="30" customHeight="1" spans="1:25">
      <c r="A69" s="30" t="s">
        <v>475</v>
      </c>
      <c r="B69" s="31"/>
      <c r="C69" s="63"/>
      <c r="D69" s="63"/>
      <c r="E69" s="63"/>
      <c r="F69" s="33" t="s">
        <v>1312</v>
      </c>
      <c r="G69" s="63"/>
      <c r="H69" s="63"/>
      <c r="I69" s="63"/>
      <c r="J69" s="63"/>
      <c r="K69" s="63"/>
      <c r="L69" s="63"/>
      <c r="M69" s="63"/>
      <c r="N69" s="63"/>
      <c r="O69" s="74"/>
      <c r="P69" s="74"/>
      <c r="Q69" s="74"/>
      <c r="R69" s="74"/>
      <c r="S69" s="74"/>
      <c r="T69" s="74"/>
      <c r="U69" s="74"/>
      <c r="V69" s="74"/>
      <c r="W69" s="74"/>
      <c r="X69" s="74"/>
      <c r="Y69" s="74"/>
    </row>
    <row r="70" s="1" customFormat="1" ht="30" customHeight="1" spans="1:25">
      <c r="A70" s="34"/>
      <c r="B70" s="34">
        <v>1</v>
      </c>
      <c r="C70" s="36"/>
      <c r="D70" s="36"/>
      <c r="E70" s="36"/>
      <c r="F70" s="38"/>
      <c r="G70" s="36"/>
      <c r="H70" s="36"/>
      <c r="I70" s="36"/>
      <c r="J70" s="36"/>
      <c r="K70" s="36"/>
      <c r="L70" s="36"/>
      <c r="M70" s="36"/>
      <c r="N70" s="36"/>
      <c r="O70" s="48"/>
      <c r="P70" s="48"/>
      <c r="Q70" s="48"/>
      <c r="R70" s="48"/>
      <c r="S70" s="48"/>
      <c r="T70" s="48"/>
      <c r="U70" s="48"/>
      <c r="V70" s="48"/>
      <c r="W70" s="48"/>
      <c r="X70" s="48"/>
      <c r="Y70" s="48"/>
    </row>
    <row r="71" s="1" customFormat="1" ht="30" customHeight="1" spans="1:25">
      <c r="A71" s="34"/>
      <c r="B71" s="34" t="s">
        <v>1313</v>
      </c>
      <c r="C71" s="36"/>
      <c r="D71" s="36"/>
      <c r="E71" s="36"/>
      <c r="F71" s="38"/>
      <c r="G71" s="36"/>
      <c r="H71" s="36"/>
      <c r="I71" s="36"/>
      <c r="J71" s="36"/>
      <c r="K71" s="36"/>
      <c r="L71" s="36"/>
      <c r="M71" s="36"/>
      <c r="N71" s="36"/>
      <c r="O71" s="48"/>
      <c r="P71" s="48"/>
      <c r="Q71" s="48"/>
      <c r="R71" s="48"/>
      <c r="S71" s="48"/>
      <c r="T71" s="48"/>
      <c r="U71" s="48"/>
      <c r="V71" s="48"/>
      <c r="W71" s="48"/>
      <c r="X71" s="48"/>
      <c r="Y71" s="48"/>
    </row>
    <row r="72" s="6" customFormat="1" ht="30" customHeight="1" spans="1:25">
      <c r="A72" s="30" t="s">
        <v>476</v>
      </c>
      <c r="B72" s="31"/>
      <c r="C72" s="63"/>
      <c r="D72" s="63"/>
      <c r="E72" s="63"/>
      <c r="F72" s="33" t="s">
        <v>1312</v>
      </c>
      <c r="G72" s="63"/>
      <c r="H72" s="63"/>
      <c r="I72" s="63"/>
      <c r="J72" s="63"/>
      <c r="K72" s="63"/>
      <c r="L72" s="63"/>
      <c r="M72" s="63"/>
      <c r="N72" s="63"/>
      <c r="O72" s="74"/>
      <c r="P72" s="74"/>
      <c r="Q72" s="74"/>
      <c r="R72" s="74"/>
      <c r="S72" s="74"/>
      <c r="T72" s="74"/>
      <c r="U72" s="74"/>
      <c r="V72" s="74"/>
      <c r="W72" s="74"/>
      <c r="X72" s="74"/>
      <c r="Y72" s="74"/>
    </row>
    <row r="73" s="1" customFormat="1" ht="30" customHeight="1" spans="1:25">
      <c r="A73" s="34"/>
      <c r="B73" s="35">
        <v>1</v>
      </c>
      <c r="C73" s="36"/>
      <c r="D73" s="36"/>
      <c r="E73" s="36"/>
      <c r="F73" s="38"/>
      <c r="G73" s="36"/>
      <c r="H73" s="36"/>
      <c r="I73" s="36"/>
      <c r="J73" s="36"/>
      <c r="K73" s="36"/>
      <c r="L73" s="36"/>
      <c r="M73" s="36"/>
      <c r="N73" s="36"/>
      <c r="O73" s="48"/>
      <c r="P73" s="48"/>
      <c r="Q73" s="48"/>
      <c r="R73" s="48"/>
      <c r="S73" s="48"/>
      <c r="T73" s="48"/>
      <c r="U73" s="48"/>
      <c r="V73" s="48"/>
      <c r="W73" s="48"/>
      <c r="X73" s="48"/>
      <c r="Y73" s="48"/>
    </row>
    <row r="74" s="1" customFormat="1" ht="30" customHeight="1" spans="1:25">
      <c r="A74" s="34"/>
      <c r="B74" s="64" t="s">
        <v>1313</v>
      </c>
      <c r="C74" s="36"/>
      <c r="D74" s="36"/>
      <c r="E74" s="36"/>
      <c r="F74" s="38"/>
      <c r="G74" s="36"/>
      <c r="H74" s="36"/>
      <c r="I74" s="36"/>
      <c r="J74" s="36"/>
      <c r="K74" s="36"/>
      <c r="L74" s="36"/>
      <c r="M74" s="36"/>
      <c r="N74" s="36"/>
      <c r="O74" s="48"/>
      <c r="P74" s="48"/>
      <c r="Q74" s="48"/>
      <c r="R74" s="48"/>
      <c r="S74" s="48"/>
      <c r="T74" s="48"/>
      <c r="U74" s="48"/>
      <c r="V74" s="48"/>
      <c r="W74" s="48"/>
      <c r="X74" s="48"/>
      <c r="Y74" s="48"/>
    </row>
    <row r="75" s="1" customFormat="1" ht="30" customHeight="1" spans="1:25">
      <c r="A75" s="27" t="s">
        <v>489</v>
      </c>
      <c r="B75" s="64"/>
      <c r="C75" s="36"/>
      <c r="D75" s="36"/>
      <c r="E75" s="36"/>
      <c r="F75" s="38" t="s">
        <v>1311</v>
      </c>
      <c r="G75" s="36"/>
      <c r="H75" s="36"/>
      <c r="I75" s="36"/>
      <c r="J75" s="36"/>
      <c r="K75" s="36"/>
      <c r="L75" s="36"/>
      <c r="M75" s="36"/>
      <c r="N75" s="36"/>
      <c r="O75" s="48"/>
      <c r="P75" s="48"/>
      <c r="Q75" s="48"/>
      <c r="R75" s="48"/>
      <c r="S75" s="48"/>
      <c r="T75" s="48"/>
      <c r="U75" s="48"/>
      <c r="V75" s="48"/>
      <c r="W75" s="48"/>
      <c r="X75" s="48"/>
      <c r="Y75" s="48"/>
    </row>
    <row r="76" s="1" customFormat="1" ht="30" customHeight="1" spans="1:25">
      <c r="A76" s="65" t="s">
        <v>490</v>
      </c>
      <c r="B76" s="66"/>
      <c r="C76" s="67"/>
      <c r="D76" s="67"/>
      <c r="E76" s="67"/>
      <c r="F76" s="68" t="s">
        <v>1312</v>
      </c>
      <c r="G76" s="67"/>
      <c r="H76" s="67"/>
      <c r="I76" s="67"/>
      <c r="J76" s="67"/>
      <c r="K76" s="67"/>
      <c r="L76" s="67"/>
      <c r="M76" s="67"/>
      <c r="N76" s="67"/>
      <c r="O76" s="75"/>
      <c r="P76" s="75"/>
      <c r="Q76" s="75"/>
      <c r="R76" s="75"/>
      <c r="S76" s="75"/>
      <c r="T76" s="75"/>
      <c r="U76" s="75"/>
      <c r="V76" s="75"/>
      <c r="W76" s="75"/>
      <c r="X76" s="75"/>
      <c r="Y76" s="75"/>
    </row>
    <row r="77" s="1" customFormat="1" ht="30" customHeight="1" spans="1:25">
      <c r="A77" s="69"/>
      <c r="B77" s="64"/>
      <c r="C77" s="36"/>
      <c r="D77" s="36"/>
      <c r="E77" s="36"/>
      <c r="F77" s="38"/>
      <c r="G77" s="36"/>
      <c r="H77" s="36"/>
      <c r="I77" s="36"/>
      <c r="J77" s="36"/>
      <c r="K77" s="36"/>
      <c r="L77" s="36"/>
      <c r="M77" s="36"/>
      <c r="N77" s="36"/>
      <c r="O77" s="48"/>
      <c r="P77" s="48"/>
      <c r="Q77" s="48"/>
      <c r="R77" s="48"/>
      <c r="S77" s="48"/>
      <c r="T77" s="48"/>
      <c r="U77" s="48"/>
      <c r="V77" s="48"/>
      <c r="W77" s="48"/>
      <c r="X77" s="48"/>
      <c r="Y77" s="48"/>
    </row>
    <row r="78" s="1" customFormat="1" ht="30" customHeight="1" spans="1:25">
      <c r="A78" s="65" t="s">
        <v>491</v>
      </c>
      <c r="B78" s="66"/>
      <c r="C78" s="67"/>
      <c r="D78" s="67"/>
      <c r="E78" s="67"/>
      <c r="F78" s="68" t="s">
        <v>1312</v>
      </c>
      <c r="G78" s="67"/>
      <c r="H78" s="67"/>
      <c r="I78" s="67"/>
      <c r="J78" s="67"/>
      <c r="K78" s="67"/>
      <c r="L78" s="67"/>
      <c r="M78" s="67"/>
      <c r="N78" s="67"/>
      <c r="O78" s="75"/>
      <c r="P78" s="75"/>
      <c r="Q78" s="75"/>
      <c r="R78" s="75"/>
      <c r="S78" s="75"/>
      <c r="T78" s="75"/>
      <c r="U78" s="75"/>
      <c r="V78" s="75"/>
      <c r="W78" s="75"/>
      <c r="X78" s="75"/>
      <c r="Y78" s="75"/>
    </row>
    <row r="79" s="1" customFormat="1" ht="30" customHeight="1" spans="1:25">
      <c r="A79" s="69"/>
      <c r="B79" s="64"/>
      <c r="C79" s="36"/>
      <c r="D79" s="36"/>
      <c r="E79" s="36"/>
      <c r="F79" s="38"/>
      <c r="G79" s="36"/>
      <c r="H79" s="36"/>
      <c r="I79" s="36"/>
      <c r="J79" s="36"/>
      <c r="K79" s="36"/>
      <c r="L79" s="36"/>
      <c r="M79" s="36"/>
      <c r="N79" s="36"/>
      <c r="O79" s="48"/>
      <c r="P79" s="48"/>
      <c r="Q79" s="48"/>
      <c r="R79" s="48"/>
      <c r="S79" s="48"/>
      <c r="T79" s="48"/>
      <c r="U79" s="48"/>
      <c r="V79" s="48"/>
      <c r="W79" s="48"/>
      <c r="X79" s="48"/>
      <c r="Y79" s="48"/>
    </row>
    <row r="80" s="1" customFormat="1" ht="30" customHeight="1" spans="1:25">
      <c r="A80" s="65" t="s">
        <v>498</v>
      </c>
      <c r="B80" s="66"/>
      <c r="C80" s="67"/>
      <c r="D80" s="67"/>
      <c r="E80" s="67"/>
      <c r="F80" s="68" t="s">
        <v>1312</v>
      </c>
      <c r="G80" s="67"/>
      <c r="H80" s="67"/>
      <c r="I80" s="67"/>
      <c r="J80" s="67"/>
      <c r="K80" s="67"/>
      <c r="L80" s="67"/>
      <c r="M80" s="67"/>
      <c r="N80" s="67"/>
      <c r="O80" s="75"/>
      <c r="P80" s="75"/>
      <c r="Q80" s="75"/>
      <c r="R80" s="75"/>
      <c r="S80" s="75"/>
      <c r="T80" s="75"/>
      <c r="U80" s="75"/>
      <c r="V80" s="75"/>
      <c r="W80" s="75"/>
      <c r="X80" s="75"/>
      <c r="Y80" s="75"/>
    </row>
    <row r="81" s="1" customFormat="1" ht="30" customHeight="1" spans="1:25">
      <c r="A81" s="69"/>
      <c r="B81" s="64"/>
      <c r="C81" s="36"/>
      <c r="D81" s="36"/>
      <c r="E81" s="36"/>
      <c r="F81" s="38"/>
      <c r="G81" s="36"/>
      <c r="H81" s="36"/>
      <c r="I81" s="36"/>
      <c r="J81" s="36"/>
      <c r="K81" s="36"/>
      <c r="L81" s="36"/>
      <c r="M81" s="36"/>
      <c r="N81" s="36"/>
      <c r="O81" s="48"/>
      <c r="P81" s="48"/>
      <c r="Q81" s="48"/>
      <c r="R81" s="48"/>
      <c r="S81" s="48"/>
      <c r="T81" s="48"/>
      <c r="U81" s="48"/>
      <c r="V81" s="48"/>
      <c r="W81" s="48"/>
      <c r="X81" s="48"/>
      <c r="Y81" s="48"/>
    </row>
    <row r="82" s="1" customFormat="1" ht="30" customHeight="1" spans="1:25">
      <c r="A82" s="65" t="s">
        <v>499</v>
      </c>
      <c r="B82" s="66"/>
      <c r="C82" s="67"/>
      <c r="D82" s="67"/>
      <c r="E82" s="67"/>
      <c r="F82" s="68" t="s">
        <v>1312</v>
      </c>
      <c r="G82" s="67"/>
      <c r="H82" s="67"/>
      <c r="I82" s="67"/>
      <c r="J82" s="67"/>
      <c r="K82" s="67"/>
      <c r="L82" s="67"/>
      <c r="M82" s="67"/>
      <c r="N82" s="67"/>
      <c r="O82" s="75"/>
      <c r="P82" s="75"/>
      <c r="Q82" s="75"/>
      <c r="R82" s="75"/>
      <c r="S82" s="75"/>
      <c r="T82" s="75"/>
      <c r="U82" s="75"/>
      <c r="V82" s="75"/>
      <c r="W82" s="75"/>
      <c r="X82" s="75"/>
      <c r="Y82" s="75"/>
    </row>
    <row r="83" s="1" customFormat="1" ht="30" customHeight="1" spans="1:25">
      <c r="A83" s="69"/>
      <c r="B83" s="64"/>
      <c r="C83" s="36"/>
      <c r="D83" s="36"/>
      <c r="E83" s="36"/>
      <c r="F83" s="38"/>
      <c r="G83" s="36"/>
      <c r="H83" s="36"/>
      <c r="I83" s="36"/>
      <c r="J83" s="36"/>
      <c r="K83" s="36"/>
      <c r="L83" s="36"/>
      <c r="M83" s="36"/>
      <c r="N83" s="36"/>
      <c r="O83" s="48"/>
      <c r="P83" s="48"/>
      <c r="Q83" s="48"/>
      <c r="R83" s="48"/>
      <c r="S83" s="48"/>
      <c r="T83" s="48"/>
      <c r="U83" s="48"/>
      <c r="V83" s="48"/>
      <c r="W83" s="48"/>
      <c r="X83" s="48"/>
      <c r="Y83" s="48"/>
    </row>
    <row r="84" s="1" customFormat="1" ht="30" customHeight="1" spans="1:25">
      <c r="A84" s="65" t="s">
        <v>500</v>
      </c>
      <c r="B84" s="66"/>
      <c r="C84" s="67"/>
      <c r="D84" s="67"/>
      <c r="E84" s="67"/>
      <c r="F84" s="68" t="s">
        <v>1312</v>
      </c>
      <c r="G84" s="67"/>
      <c r="H84" s="67"/>
      <c r="I84" s="67"/>
      <c r="J84" s="67"/>
      <c r="K84" s="67"/>
      <c r="L84" s="67"/>
      <c r="M84" s="67"/>
      <c r="N84" s="67"/>
      <c r="O84" s="75"/>
      <c r="P84" s="75"/>
      <c r="Q84" s="75"/>
      <c r="R84" s="75"/>
      <c r="S84" s="75"/>
      <c r="T84" s="75"/>
      <c r="U84" s="75"/>
      <c r="V84" s="75"/>
      <c r="W84" s="75"/>
      <c r="X84" s="75"/>
      <c r="Y84" s="75"/>
    </row>
    <row r="85" s="1" customFormat="1" ht="30" customHeight="1" spans="1:25">
      <c r="A85" s="34"/>
      <c r="B85" s="64"/>
      <c r="C85" s="36"/>
      <c r="D85" s="36"/>
      <c r="E85" s="36"/>
      <c r="F85" s="38"/>
      <c r="G85" s="36"/>
      <c r="H85" s="36"/>
      <c r="I85" s="36"/>
      <c r="J85" s="36"/>
      <c r="K85" s="36"/>
      <c r="L85" s="36"/>
      <c r="M85" s="36"/>
      <c r="N85" s="36"/>
      <c r="O85" s="48"/>
      <c r="P85" s="48"/>
      <c r="Q85" s="48"/>
      <c r="R85" s="48"/>
      <c r="S85" s="48"/>
      <c r="T85" s="48"/>
      <c r="U85" s="48"/>
      <c r="V85" s="48"/>
      <c r="W85" s="48"/>
      <c r="X85" s="48"/>
      <c r="Y85" s="48"/>
    </row>
    <row r="86" s="1" customFormat="1" ht="30" customHeight="1" spans="1:25">
      <c r="A86" s="27" t="s">
        <v>501</v>
      </c>
      <c r="B86" s="64"/>
      <c r="C86" s="36"/>
      <c r="D86" s="36"/>
      <c r="E86" s="36"/>
      <c r="F86" s="38" t="s">
        <v>1311</v>
      </c>
      <c r="G86" s="36"/>
      <c r="H86" s="36"/>
      <c r="I86" s="36"/>
      <c r="J86" s="36"/>
      <c r="K86" s="36"/>
      <c r="L86" s="36"/>
      <c r="M86" s="36"/>
      <c r="N86" s="36"/>
      <c r="O86" s="48"/>
      <c r="P86" s="48"/>
      <c r="Q86" s="48"/>
      <c r="R86" s="48"/>
      <c r="S86" s="48"/>
      <c r="T86" s="48"/>
      <c r="U86" s="48"/>
      <c r="V86" s="48"/>
      <c r="W86" s="48"/>
      <c r="X86" s="48"/>
      <c r="Y86" s="48"/>
    </row>
    <row r="87" s="1" customFormat="1" ht="30" customHeight="1" spans="1:25">
      <c r="A87" s="65" t="s">
        <v>502</v>
      </c>
      <c r="B87" s="66"/>
      <c r="C87" s="67"/>
      <c r="D87" s="67"/>
      <c r="E87" s="67"/>
      <c r="F87" s="68" t="s">
        <v>1312</v>
      </c>
      <c r="G87" s="67"/>
      <c r="H87" s="67"/>
      <c r="I87" s="67"/>
      <c r="J87" s="67"/>
      <c r="K87" s="67"/>
      <c r="L87" s="67"/>
      <c r="M87" s="67"/>
      <c r="N87" s="67"/>
      <c r="O87" s="75"/>
      <c r="P87" s="75"/>
      <c r="Q87" s="75"/>
      <c r="R87" s="75"/>
      <c r="S87" s="75"/>
      <c r="T87" s="75"/>
      <c r="U87" s="75"/>
      <c r="V87" s="75"/>
      <c r="W87" s="75"/>
      <c r="X87" s="75"/>
      <c r="Y87" s="75"/>
    </row>
    <row r="88" s="1" customFormat="1" ht="30" customHeight="1" spans="1:25">
      <c r="A88" s="34"/>
      <c r="B88" s="64"/>
      <c r="C88" s="36"/>
      <c r="D88" s="36"/>
      <c r="E88" s="36"/>
      <c r="F88" s="38"/>
      <c r="G88" s="36"/>
      <c r="H88" s="36"/>
      <c r="I88" s="36"/>
      <c r="J88" s="36"/>
      <c r="K88" s="36"/>
      <c r="L88" s="36"/>
      <c r="M88" s="36"/>
      <c r="N88" s="36"/>
      <c r="O88" s="48"/>
      <c r="P88" s="48"/>
      <c r="Q88" s="48"/>
      <c r="R88" s="48"/>
      <c r="S88" s="48"/>
      <c r="T88" s="48"/>
      <c r="U88" s="48"/>
      <c r="V88" s="48"/>
      <c r="W88" s="48"/>
      <c r="X88" s="48"/>
      <c r="Y88" s="48"/>
    </row>
    <row r="89" s="6" customFormat="1" ht="30" customHeight="1" spans="1:25">
      <c r="A89" s="24" t="s">
        <v>503</v>
      </c>
      <c r="B89" s="25"/>
      <c r="C89" s="70"/>
      <c r="D89" s="70"/>
      <c r="E89" s="70"/>
      <c r="F89" s="25" t="s">
        <v>1310</v>
      </c>
      <c r="G89" s="70"/>
      <c r="H89" s="70"/>
      <c r="I89" s="70"/>
      <c r="J89" s="70"/>
      <c r="K89" s="70"/>
      <c r="L89" s="70"/>
      <c r="M89" s="70"/>
      <c r="N89" s="70"/>
      <c r="O89" s="76"/>
      <c r="P89" s="76"/>
      <c r="Q89" s="76"/>
      <c r="R89" s="76"/>
      <c r="S89" s="76"/>
      <c r="T89" s="76"/>
      <c r="U89" s="76"/>
      <c r="V89" s="76"/>
      <c r="W89" s="76"/>
      <c r="X89" s="76"/>
      <c r="Y89" s="76"/>
    </row>
    <row r="90" s="6" customFormat="1" ht="30" customHeight="1" spans="1:25">
      <c r="A90" s="27" t="s">
        <v>504</v>
      </c>
      <c r="B90" s="28"/>
      <c r="C90" s="43"/>
      <c r="D90" s="43"/>
      <c r="E90" s="43"/>
      <c r="F90" s="28" t="s">
        <v>1311</v>
      </c>
      <c r="G90" s="43"/>
      <c r="H90" s="43"/>
      <c r="I90" s="43"/>
      <c r="J90" s="43"/>
      <c r="K90" s="43"/>
      <c r="L90" s="43"/>
      <c r="M90" s="43"/>
      <c r="N90" s="43"/>
      <c r="O90" s="51"/>
      <c r="P90" s="51"/>
      <c r="Q90" s="51"/>
      <c r="R90" s="51"/>
      <c r="S90" s="51"/>
      <c r="T90" s="51"/>
      <c r="U90" s="51"/>
      <c r="V90" s="51"/>
      <c r="W90" s="51"/>
      <c r="X90" s="51"/>
      <c r="Y90" s="51"/>
    </row>
    <row r="91" s="6" customFormat="1" ht="30" customHeight="1" spans="1:25">
      <c r="A91" s="30" t="s">
        <v>505</v>
      </c>
      <c r="B91" s="31"/>
      <c r="C91" s="63"/>
      <c r="D91" s="63"/>
      <c r="E91" s="63"/>
      <c r="F91" s="33" t="s">
        <v>1312</v>
      </c>
      <c r="G91" s="63"/>
      <c r="H91" s="63"/>
      <c r="I91" s="63"/>
      <c r="J91" s="63"/>
      <c r="K91" s="63"/>
      <c r="L91" s="63"/>
      <c r="M91" s="63"/>
      <c r="N91" s="63"/>
      <c r="O91" s="74"/>
      <c r="P91" s="74"/>
      <c r="Q91" s="74"/>
      <c r="R91" s="74"/>
      <c r="S91" s="74"/>
      <c r="T91" s="74"/>
      <c r="U91" s="74"/>
      <c r="V91" s="74"/>
      <c r="W91" s="74"/>
      <c r="X91" s="74"/>
      <c r="Y91" s="74"/>
    </row>
    <row r="92" s="1" customFormat="1" ht="47" customHeight="1" spans="1:25">
      <c r="A92" s="34"/>
      <c r="B92" s="34" t="s">
        <v>1319</v>
      </c>
      <c r="C92" s="36"/>
      <c r="D92" s="36"/>
      <c r="E92" s="36"/>
      <c r="F92" s="38"/>
      <c r="G92" s="36"/>
      <c r="H92" s="36"/>
      <c r="I92" s="36"/>
      <c r="J92" s="36"/>
      <c r="K92" s="36"/>
      <c r="L92" s="36"/>
      <c r="M92" s="36"/>
      <c r="N92" s="36"/>
      <c r="O92" s="48"/>
      <c r="P92" s="48"/>
      <c r="Q92" s="48"/>
      <c r="R92" s="48"/>
      <c r="S92" s="48"/>
      <c r="T92" s="48"/>
      <c r="U92" s="48"/>
      <c r="V92" s="48"/>
      <c r="W92" s="48"/>
      <c r="X92" s="48"/>
      <c r="Y92" s="48"/>
    </row>
    <row r="93" s="1" customFormat="1" ht="55" customHeight="1" spans="1:25">
      <c r="A93" s="34"/>
      <c r="B93" s="34" t="s">
        <v>1320</v>
      </c>
      <c r="C93" s="36"/>
      <c r="D93" s="36"/>
      <c r="E93" s="36"/>
      <c r="F93" s="38"/>
      <c r="G93" s="36"/>
      <c r="H93" s="36"/>
      <c r="I93" s="36"/>
      <c r="J93" s="36"/>
      <c r="K93" s="36"/>
      <c r="L93" s="36"/>
      <c r="M93" s="36"/>
      <c r="N93" s="36"/>
      <c r="O93" s="48"/>
      <c r="P93" s="48"/>
      <c r="Q93" s="48"/>
      <c r="R93" s="48"/>
      <c r="S93" s="48"/>
      <c r="T93" s="48"/>
      <c r="U93" s="48"/>
      <c r="V93" s="48"/>
      <c r="W93" s="48"/>
      <c r="X93" s="48"/>
      <c r="Y93" s="48"/>
    </row>
    <row r="94" s="6" customFormat="1" ht="30" customHeight="1" spans="1:25">
      <c r="A94" s="30" t="s">
        <v>512</v>
      </c>
      <c r="B94" s="31"/>
      <c r="C94" s="63"/>
      <c r="D94" s="63"/>
      <c r="E94" s="63"/>
      <c r="F94" s="33" t="s">
        <v>1312</v>
      </c>
      <c r="G94" s="63"/>
      <c r="H94" s="63"/>
      <c r="I94" s="63"/>
      <c r="J94" s="63"/>
      <c r="K94" s="63"/>
      <c r="L94" s="63"/>
      <c r="M94" s="63"/>
      <c r="N94" s="63"/>
      <c r="O94" s="74"/>
      <c r="P94" s="74"/>
      <c r="Q94" s="74"/>
      <c r="R94" s="74"/>
      <c r="S94" s="74"/>
      <c r="T94" s="74"/>
      <c r="U94" s="74"/>
      <c r="V94" s="74"/>
      <c r="W94" s="74"/>
      <c r="X94" s="74"/>
      <c r="Y94" s="74"/>
    </row>
    <row r="95" s="1" customFormat="1" ht="30" customHeight="1" spans="1:25">
      <c r="A95" s="34"/>
      <c r="B95" s="34">
        <v>1</v>
      </c>
      <c r="C95" s="36"/>
      <c r="D95" s="36"/>
      <c r="E95" s="36"/>
      <c r="F95" s="38"/>
      <c r="G95" s="36"/>
      <c r="H95" s="36"/>
      <c r="I95" s="36"/>
      <c r="J95" s="36"/>
      <c r="K95" s="36"/>
      <c r="L95" s="36"/>
      <c r="M95" s="36"/>
      <c r="N95" s="36"/>
      <c r="O95" s="48"/>
      <c r="P95" s="48"/>
      <c r="Q95" s="48"/>
      <c r="R95" s="48"/>
      <c r="S95" s="48"/>
      <c r="T95" s="48"/>
      <c r="U95" s="48"/>
      <c r="V95" s="48"/>
      <c r="W95" s="48"/>
      <c r="X95" s="48"/>
      <c r="Y95" s="48"/>
    </row>
    <row r="96" s="1" customFormat="1" ht="30" customHeight="1" spans="1:25">
      <c r="A96" s="34"/>
      <c r="B96" s="34" t="s">
        <v>1313</v>
      </c>
      <c r="C96" s="36"/>
      <c r="D96" s="36"/>
      <c r="E96" s="36"/>
      <c r="F96" s="38"/>
      <c r="G96" s="36"/>
      <c r="H96" s="36"/>
      <c r="I96" s="36"/>
      <c r="J96" s="36"/>
      <c r="K96" s="36"/>
      <c r="L96" s="36"/>
      <c r="M96" s="36"/>
      <c r="N96" s="36"/>
      <c r="O96" s="48"/>
      <c r="P96" s="48"/>
      <c r="Q96" s="48"/>
      <c r="R96" s="48"/>
      <c r="S96" s="48"/>
      <c r="T96" s="48"/>
      <c r="U96" s="48"/>
      <c r="V96" s="48"/>
      <c r="W96" s="48"/>
      <c r="X96" s="48"/>
      <c r="Y96" s="48"/>
    </row>
    <row r="97" s="6" customFormat="1" ht="30" customHeight="1" spans="1:25">
      <c r="A97" s="27" t="s">
        <v>513</v>
      </c>
      <c r="B97" s="28"/>
      <c r="C97" s="43"/>
      <c r="D97" s="43"/>
      <c r="E97" s="43"/>
      <c r="F97" s="28" t="s">
        <v>1311</v>
      </c>
      <c r="G97" s="43"/>
      <c r="H97" s="43"/>
      <c r="I97" s="43"/>
      <c r="J97" s="43"/>
      <c r="K97" s="43"/>
      <c r="L97" s="43"/>
      <c r="M97" s="43"/>
      <c r="N97" s="43"/>
      <c r="O97" s="51"/>
      <c r="P97" s="51"/>
      <c r="Q97" s="51"/>
      <c r="R97" s="51"/>
      <c r="S97" s="51"/>
      <c r="T97" s="51"/>
      <c r="U97" s="51"/>
      <c r="V97" s="51"/>
      <c r="W97" s="51"/>
      <c r="X97" s="51"/>
      <c r="Y97" s="51"/>
    </row>
    <row r="98" s="6" customFormat="1" ht="30" customHeight="1" spans="1:25">
      <c r="A98" s="30" t="s">
        <v>514</v>
      </c>
      <c r="B98" s="31"/>
      <c r="C98" s="63"/>
      <c r="D98" s="63"/>
      <c r="E98" s="63"/>
      <c r="F98" s="33" t="s">
        <v>1312</v>
      </c>
      <c r="G98" s="63"/>
      <c r="H98" s="63"/>
      <c r="I98" s="63"/>
      <c r="J98" s="63"/>
      <c r="K98" s="63"/>
      <c r="L98" s="63"/>
      <c r="M98" s="63"/>
      <c r="N98" s="63"/>
      <c r="O98" s="74"/>
      <c r="P98" s="74"/>
      <c r="Q98" s="74"/>
      <c r="R98" s="74"/>
      <c r="S98" s="74"/>
      <c r="T98" s="74"/>
      <c r="U98" s="74"/>
      <c r="V98" s="74"/>
      <c r="W98" s="74"/>
      <c r="X98" s="74"/>
      <c r="Y98" s="74"/>
    </row>
    <row r="99" s="1" customFormat="1" ht="30" customHeight="1" spans="1:25">
      <c r="A99" s="34"/>
      <c r="B99" s="34">
        <v>1</v>
      </c>
      <c r="C99" s="36"/>
      <c r="D99" s="36"/>
      <c r="E99" s="36"/>
      <c r="F99" s="38"/>
      <c r="G99" s="36"/>
      <c r="H99" s="36"/>
      <c r="I99" s="36"/>
      <c r="J99" s="36"/>
      <c r="K99" s="36"/>
      <c r="L99" s="36"/>
      <c r="M99" s="36"/>
      <c r="N99" s="36"/>
      <c r="O99" s="48"/>
      <c r="P99" s="48"/>
      <c r="Q99" s="48"/>
      <c r="R99" s="48"/>
      <c r="S99" s="48"/>
      <c r="T99" s="48"/>
      <c r="U99" s="48"/>
      <c r="V99" s="48"/>
      <c r="W99" s="48"/>
      <c r="X99" s="48"/>
      <c r="Y99" s="48"/>
    </row>
    <row r="100" s="1" customFormat="1" ht="30" customHeight="1" spans="1:25">
      <c r="A100" s="34"/>
      <c r="B100" s="34" t="s">
        <v>1313</v>
      </c>
      <c r="C100" s="36"/>
      <c r="D100" s="36"/>
      <c r="E100" s="36"/>
      <c r="F100" s="38"/>
      <c r="G100" s="36"/>
      <c r="H100" s="36"/>
      <c r="I100" s="36"/>
      <c r="J100" s="36"/>
      <c r="K100" s="36"/>
      <c r="L100" s="36"/>
      <c r="M100" s="36"/>
      <c r="N100" s="36"/>
      <c r="O100" s="48"/>
      <c r="P100" s="48"/>
      <c r="Q100" s="48"/>
      <c r="R100" s="48"/>
      <c r="S100" s="48"/>
      <c r="T100" s="48"/>
      <c r="U100" s="48"/>
      <c r="V100" s="48"/>
      <c r="W100" s="48"/>
      <c r="X100" s="48"/>
      <c r="Y100" s="48"/>
    </row>
    <row r="101" s="7" customFormat="1" ht="30" customHeight="1" spans="1:25">
      <c r="A101" s="30" t="s">
        <v>520</v>
      </c>
      <c r="B101" s="31"/>
      <c r="C101" s="71"/>
      <c r="D101" s="71"/>
      <c r="E101" s="71"/>
      <c r="F101" s="33" t="s">
        <v>1312</v>
      </c>
      <c r="G101" s="71"/>
      <c r="H101" s="71"/>
      <c r="I101" s="71"/>
      <c r="J101" s="71"/>
      <c r="K101" s="71"/>
      <c r="L101" s="71"/>
      <c r="M101" s="71"/>
      <c r="N101" s="71"/>
      <c r="O101" s="77"/>
      <c r="P101" s="77"/>
      <c r="Q101" s="77"/>
      <c r="R101" s="77"/>
      <c r="S101" s="77"/>
      <c r="T101" s="77"/>
      <c r="U101" s="77"/>
      <c r="V101" s="77"/>
      <c r="W101" s="77"/>
      <c r="X101" s="77"/>
      <c r="Y101" s="77"/>
    </row>
    <row r="102" s="1" customFormat="1" ht="30" customHeight="1" spans="1:25">
      <c r="A102" s="34"/>
      <c r="B102" s="35" t="s">
        <v>1321</v>
      </c>
      <c r="C102" s="36"/>
      <c r="D102" s="36"/>
      <c r="E102" s="36"/>
      <c r="F102" s="38"/>
      <c r="G102" s="36"/>
      <c r="H102" s="36"/>
      <c r="I102" s="36"/>
      <c r="J102" s="36"/>
      <c r="K102" s="36"/>
      <c r="L102" s="36"/>
      <c r="M102" s="36"/>
      <c r="N102" s="36"/>
      <c r="O102" s="48"/>
      <c r="P102" s="48"/>
      <c r="Q102" s="48"/>
      <c r="R102" s="48"/>
      <c r="S102" s="48"/>
      <c r="T102" s="48"/>
      <c r="U102" s="48"/>
      <c r="V102" s="48"/>
      <c r="W102" s="48"/>
      <c r="X102" s="48"/>
      <c r="Y102" s="48"/>
    </row>
    <row r="103" s="1" customFormat="1" ht="30" customHeight="1" spans="1:25">
      <c r="A103" s="34"/>
      <c r="B103" s="35" t="s">
        <v>1322</v>
      </c>
      <c r="C103" s="36"/>
      <c r="D103" s="36"/>
      <c r="E103" s="36"/>
      <c r="F103" s="38"/>
      <c r="G103" s="36"/>
      <c r="H103" s="36"/>
      <c r="I103" s="36"/>
      <c r="J103" s="36"/>
      <c r="K103" s="36"/>
      <c r="L103" s="36"/>
      <c r="M103" s="36"/>
      <c r="N103" s="36"/>
      <c r="O103" s="48"/>
      <c r="P103" s="48"/>
      <c r="Q103" s="48"/>
      <c r="R103" s="48"/>
      <c r="S103" s="48"/>
      <c r="T103" s="48"/>
      <c r="U103" s="48"/>
      <c r="V103" s="48"/>
      <c r="W103" s="48"/>
      <c r="X103" s="48"/>
      <c r="Y103" s="48"/>
    </row>
    <row r="104" s="7" customFormat="1" ht="30" customHeight="1" spans="1:25">
      <c r="A104" s="30" t="s">
        <v>521</v>
      </c>
      <c r="B104" s="31"/>
      <c r="C104" s="71"/>
      <c r="D104" s="71"/>
      <c r="E104" s="71"/>
      <c r="F104" s="33" t="s">
        <v>1312</v>
      </c>
      <c r="G104" s="71"/>
      <c r="H104" s="71"/>
      <c r="I104" s="71"/>
      <c r="J104" s="71"/>
      <c r="K104" s="71"/>
      <c r="L104" s="71"/>
      <c r="M104" s="71"/>
      <c r="N104" s="71"/>
      <c r="O104" s="77"/>
      <c r="P104" s="77"/>
      <c r="Q104" s="77"/>
      <c r="R104" s="77"/>
      <c r="S104" s="77"/>
      <c r="T104" s="77"/>
      <c r="U104" s="77"/>
      <c r="V104" s="77"/>
      <c r="W104" s="77"/>
      <c r="X104" s="77"/>
      <c r="Y104" s="77"/>
    </row>
    <row r="105" s="1" customFormat="1" ht="30" customHeight="1" spans="1:25">
      <c r="A105" s="34"/>
      <c r="B105" s="34">
        <v>1</v>
      </c>
      <c r="C105" s="36"/>
      <c r="D105" s="36"/>
      <c r="E105" s="36"/>
      <c r="F105" s="38"/>
      <c r="G105" s="36"/>
      <c r="H105" s="36"/>
      <c r="I105" s="36"/>
      <c r="J105" s="36"/>
      <c r="K105" s="36"/>
      <c r="L105" s="36"/>
      <c r="M105" s="36"/>
      <c r="N105" s="36"/>
      <c r="O105" s="48"/>
      <c r="P105" s="48"/>
      <c r="Q105" s="48"/>
      <c r="R105" s="48"/>
      <c r="S105" s="48"/>
      <c r="T105" s="48"/>
      <c r="U105" s="48"/>
      <c r="V105" s="48"/>
      <c r="W105" s="48"/>
      <c r="X105" s="48"/>
      <c r="Y105" s="48"/>
    </row>
    <row r="106" s="1" customFormat="1" ht="30" customHeight="1" spans="1:25">
      <c r="A106" s="34"/>
      <c r="B106" s="34" t="s">
        <v>1313</v>
      </c>
      <c r="C106" s="36"/>
      <c r="D106" s="36"/>
      <c r="E106" s="36"/>
      <c r="F106" s="38"/>
      <c r="G106" s="36"/>
      <c r="H106" s="36"/>
      <c r="I106" s="36"/>
      <c r="J106" s="36"/>
      <c r="K106" s="36"/>
      <c r="L106" s="36"/>
      <c r="M106" s="36"/>
      <c r="N106" s="36"/>
      <c r="O106" s="48"/>
      <c r="P106" s="48"/>
      <c r="Q106" s="48"/>
      <c r="R106" s="48"/>
      <c r="S106" s="48"/>
      <c r="T106" s="48"/>
      <c r="U106" s="48"/>
      <c r="V106" s="48"/>
      <c r="W106" s="48"/>
      <c r="X106" s="48"/>
      <c r="Y106" s="48"/>
    </row>
    <row r="107" s="7" customFormat="1" ht="30" customHeight="1" spans="1:25">
      <c r="A107" s="27" t="s">
        <v>522</v>
      </c>
      <c r="B107" s="28"/>
      <c r="C107" s="72"/>
      <c r="D107" s="72"/>
      <c r="E107" s="72"/>
      <c r="F107" s="28" t="s">
        <v>1311</v>
      </c>
      <c r="G107" s="72"/>
      <c r="H107" s="72"/>
      <c r="I107" s="72"/>
      <c r="J107" s="72"/>
      <c r="K107" s="72"/>
      <c r="L107" s="72"/>
      <c r="M107" s="72"/>
      <c r="N107" s="72"/>
      <c r="O107" s="78"/>
      <c r="P107" s="78"/>
      <c r="Q107" s="78"/>
      <c r="R107" s="78"/>
      <c r="S107" s="78"/>
      <c r="T107" s="78"/>
      <c r="U107" s="78"/>
      <c r="V107" s="78"/>
      <c r="W107" s="78"/>
      <c r="X107" s="78"/>
      <c r="Y107" s="78"/>
    </row>
    <row r="108" s="7" customFormat="1" ht="30" customHeight="1" spans="1:25">
      <c r="A108" s="30" t="s">
        <v>523</v>
      </c>
      <c r="B108" s="31"/>
      <c r="C108" s="71"/>
      <c r="D108" s="71"/>
      <c r="E108" s="71"/>
      <c r="F108" s="33" t="s">
        <v>1312</v>
      </c>
      <c r="G108" s="71"/>
      <c r="H108" s="71"/>
      <c r="I108" s="71"/>
      <c r="J108" s="71"/>
      <c r="K108" s="71"/>
      <c r="L108" s="71"/>
      <c r="M108" s="71"/>
      <c r="N108" s="71"/>
      <c r="O108" s="77"/>
      <c r="P108" s="77"/>
      <c r="Q108" s="77"/>
      <c r="R108" s="77"/>
      <c r="S108" s="77"/>
      <c r="T108" s="77"/>
      <c r="U108" s="77"/>
      <c r="V108" s="77"/>
      <c r="W108" s="77"/>
      <c r="X108" s="77"/>
      <c r="Y108" s="77"/>
    </row>
    <row r="109" s="1" customFormat="1" ht="30" customHeight="1" spans="1:25">
      <c r="A109" s="34"/>
      <c r="B109" s="34">
        <v>1</v>
      </c>
      <c r="C109" s="36"/>
      <c r="D109" s="36"/>
      <c r="E109" s="36"/>
      <c r="F109" s="38"/>
      <c r="G109" s="36"/>
      <c r="H109" s="36"/>
      <c r="I109" s="36"/>
      <c r="J109" s="36"/>
      <c r="K109" s="36"/>
      <c r="L109" s="36"/>
      <c r="M109" s="36"/>
      <c r="N109" s="36"/>
      <c r="O109" s="48"/>
      <c r="P109" s="48"/>
      <c r="Q109" s="48"/>
      <c r="R109" s="48"/>
      <c r="S109" s="48"/>
      <c r="T109" s="48"/>
      <c r="U109" s="48"/>
      <c r="V109" s="48"/>
      <c r="W109" s="48"/>
      <c r="X109" s="48"/>
      <c r="Y109" s="48"/>
    </row>
    <row r="110" s="1" customFormat="1" ht="30" customHeight="1" spans="1:25">
      <c r="A110" s="34"/>
      <c r="B110" s="34" t="s">
        <v>1313</v>
      </c>
      <c r="C110" s="36"/>
      <c r="D110" s="36"/>
      <c r="E110" s="36"/>
      <c r="F110" s="38"/>
      <c r="G110" s="36"/>
      <c r="H110" s="36"/>
      <c r="I110" s="36"/>
      <c r="J110" s="36"/>
      <c r="K110" s="36"/>
      <c r="L110" s="36"/>
      <c r="M110" s="36"/>
      <c r="N110" s="36"/>
      <c r="O110" s="48"/>
      <c r="P110" s="48"/>
      <c r="Q110" s="48"/>
      <c r="R110" s="48"/>
      <c r="S110" s="48"/>
      <c r="T110" s="48"/>
      <c r="U110" s="48"/>
      <c r="V110" s="48"/>
      <c r="W110" s="48"/>
      <c r="X110" s="48"/>
      <c r="Y110" s="48"/>
    </row>
    <row r="111" s="8" customFormat="1" ht="30" customHeight="1" spans="1:25">
      <c r="A111" s="30" t="s">
        <v>528</v>
      </c>
      <c r="B111" s="31"/>
      <c r="C111" s="73"/>
      <c r="D111" s="73"/>
      <c r="E111" s="73"/>
      <c r="F111" s="33" t="s">
        <v>1312</v>
      </c>
      <c r="G111" s="73"/>
      <c r="H111" s="73"/>
      <c r="I111" s="73"/>
      <c r="J111" s="73"/>
      <c r="K111" s="73"/>
      <c r="L111" s="73"/>
      <c r="M111" s="73"/>
      <c r="N111" s="73"/>
      <c r="O111" s="79"/>
      <c r="P111" s="79"/>
      <c r="Q111" s="79"/>
      <c r="R111" s="79"/>
      <c r="S111" s="79"/>
      <c r="T111" s="79"/>
      <c r="U111" s="79"/>
      <c r="V111" s="79"/>
      <c r="W111" s="79"/>
      <c r="X111" s="79"/>
      <c r="Y111" s="79"/>
    </row>
    <row r="112" s="1" customFormat="1" ht="30" customHeight="1" spans="1:25">
      <c r="A112" s="34"/>
      <c r="B112" s="34">
        <v>1</v>
      </c>
      <c r="C112" s="36"/>
      <c r="D112" s="36"/>
      <c r="E112" s="36"/>
      <c r="F112" s="38"/>
      <c r="G112" s="36"/>
      <c r="H112" s="36"/>
      <c r="I112" s="36"/>
      <c r="J112" s="36"/>
      <c r="K112" s="36"/>
      <c r="L112" s="36"/>
      <c r="M112" s="36"/>
      <c r="N112" s="36"/>
      <c r="O112" s="48"/>
      <c r="P112" s="48"/>
      <c r="Q112" s="48"/>
      <c r="R112" s="48"/>
      <c r="S112" s="48"/>
      <c r="T112" s="48"/>
      <c r="U112" s="48"/>
      <c r="V112" s="48"/>
      <c r="W112" s="48"/>
      <c r="X112" s="48"/>
      <c r="Y112" s="48"/>
    </row>
    <row r="113" s="1" customFormat="1" ht="30" customHeight="1" spans="1:25">
      <c r="A113" s="34"/>
      <c r="B113" s="34" t="s">
        <v>1313</v>
      </c>
      <c r="C113" s="36"/>
      <c r="D113" s="36"/>
      <c r="E113" s="36"/>
      <c r="F113" s="38"/>
      <c r="G113" s="36"/>
      <c r="H113" s="36"/>
      <c r="I113" s="36"/>
      <c r="J113" s="36"/>
      <c r="K113" s="36"/>
      <c r="L113" s="36"/>
      <c r="M113" s="36"/>
      <c r="N113" s="36"/>
      <c r="O113" s="48"/>
      <c r="P113" s="48"/>
      <c r="Q113" s="48"/>
      <c r="R113" s="48"/>
      <c r="S113" s="48"/>
      <c r="T113" s="48"/>
      <c r="U113" s="48"/>
      <c r="V113" s="48"/>
      <c r="W113" s="48"/>
      <c r="X113" s="48"/>
      <c r="Y113" s="48"/>
    </row>
    <row r="114" s="7" customFormat="1" ht="30" customHeight="1" spans="1:25">
      <c r="A114" s="27" t="s">
        <v>529</v>
      </c>
      <c r="B114" s="28"/>
      <c r="C114" s="72"/>
      <c r="D114" s="72"/>
      <c r="E114" s="72"/>
      <c r="F114" s="28" t="s">
        <v>1311</v>
      </c>
      <c r="G114" s="72"/>
      <c r="H114" s="72"/>
      <c r="I114" s="72"/>
      <c r="J114" s="72"/>
      <c r="K114" s="72"/>
      <c r="L114" s="72"/>
      <c r="M114" s="72"/>
      <c r="N114" s="72"/>
      <c r="O114" s="78"/>
      <c r="P114" s="78"/>
      <c r="Q114" s="78"/>
      <c r="R114" s="78"/>
      <c r="S114" s="78"/>
      <c r="T114" s="78"/>
      <c r="U114" s="78"/>
      <c r="V114" s="78"/>
      <c r="W114" s="78"/>
      <c r="X114" s="78"/>
      <c r="Y114" s="78"/>
    </row>
    <row r="115" s="7" customFormat="1" ht="50" customHeight="1" spans="1:25">
      <c r="A115" s="30" t="s">
        <v>530</v>
      </c>
      <c r="B115" s="31"/>
      <c r="C115" s="71"/>
      <c r="D115" s="71"/>
      <c r="E115" s="71"/>
      <c r="F115" s="33" t="s">
        <v>1312</v>
      </c>
      <c r="G115" s="71"/>
      <c r="H115" s="71"/>
      <c r="I115" s="71"/>
      <c r="J115" s="71"/>
      <c r="K115" s="71"/>
      <c r="L115" s="71"/>
      <c r="M115" s="71"/>
      <c r="N115" s="71"/>
      <c r="O115" s="77"/>
      <c r="P115" s="77"/>
      <c r="Q115" s="77"/>
      <c r="R115" s="77"/>
      <c r="S115" s="77"/>
      <c r="T115" s="77"/>
      <c r="U115" s="77"/>
      <c r="V115" s="77"/>
      <c r="W115" s="77"/>
      <c r="X115" s="77"/>
      <c r="Y115" s="77"/>
    </row>
    <row r="116" s="1" customFormat="1" ht="30" customHeight="1" spans="1:25">
      <c r="A116" s="34"/>
      <c r="B116" s="34">
        <v>1</v>
      </c>
      <c r="C116" s="36"/>
      <c r="D116" s="36"/>
      <c r="E116" s="36"/>
      <c r="F116" s="38"/>
      <c r="G116" s="36"/>
      <c r="H116" s="36"/>
      <c r="I116" s="36"/>
      <c r="J116" s="36"/>
      <c r="K116" s="36"/>
      <c r="L116" s="36"/>
      <c r="M116" s="36"/>
      <c r="N116" s="36"/>
      <c r="O116" s="48"/>
      <c r="P116" s="48"/>
      <c r="Q116" s="48"/>
      <c r="R116" s="48"/>
      <c r="S116" s="48"/>
      <c r="T116" s="48"/>
      <c r="U116" s="48"/>
      <c r="V116" s="48"/>
      <c r="W116" s="48"/>
      <c r="X116" s="48"/>
      <c r="Y116" s="48"/>
    </row>
    <row r="117" s="1" customFormat="1" ht="30" customHeight="1" spans="1:25">
      <c r="A117" s="34"/>
      <c r="B117" s="34" t="s">
        <v>1313</v>
      </c>
      <c r="C117" s="36"/>
      <c r="D117" s="36"/>
      <c r="E117" s="36"/>
      <c r="F117" s="38"/>
      <c r="G117" s="36"/>
      <c r="H117" s="36"/>
      <c r="I117" s="36"/>
      <c r="J117" s="36"/>
      <c r="K117" s="36"/>
      <c r="L117" s="36"/>
      <c r="M117" s="36"/>
      <c r="N117" s="36"/>
      <c r="O117" s="48"/>
      <c r="P117" s="48"/>
      <c r="Q117" s="48"/>
      <c r="R117" s="48"/>
      <c r="S117" s="48"/>
      <c r="T117" s="48"/>
      <c r="U117" s="48"/>
      <c r="V117" s="48"/>
      <c r="W117" s="48"/>
      <c r="X117" s="48"/>
      <c r="Y117" s="48"/>
    </row>
    <row r="118" s="7" customFormat="1" ht="48" customHeight="1" spans="1:25">
      <c r="A118" s="30" t="s">
        <v>531</v>
      </c>
      <c r="B118" s="31"/>
      <c r="C118" s="71"/>
      <c r="D118" s="71"/>
      <c r="E118" s="71"/>
      <c r="F118" s="33" t="s">
        <v>1312</v>
      </c>
      <c r="G118" s="71"/>
      <c r="H118" s="71"/>
      <c r="I118" s="71"/>
      <c r="J118" s="71"/>
      <c r="K118" s="71"/>
      <c r="L118" s="71"/>
      <c r="M118" s="71"/>
      <c r="N118" s="71"/>
      <c r="O118" s="77"/>
      <c r="P118" s="77"/>
      <c r="Q118" s="77"/>
      <c r="R118" s="77"/>
      <c r="S118" s="77"/>
      <c r="T118" s="77"/>
      <c r="U118" s="77"/>
      <c r="V118" s="77"/>
      <c r="W118" s="77"/>
      <c r="X118" s="77"/>
      <c r="Y118" s="77"/>
    </row>
    <row r="119" s="1" customFormat="1" ht="30" customHeight="1" spans="1:25">
      <c r="A119" s="34"/>
      <c r="B119" s="34">
        <v>1</v>
      </c>
      <c r="C119" s="36"/>
      <c r="D119" s="36"/>
      <c r="E119" s="36"/>
      <c r="F119" s="38"/>
      <c r="G119" s="36"/>
      <c r="H119" s="36"/>
      <c r="I119" s="36"/>
      <c r="J119" s="36"/>
      <c r="K119" s="36"/>
      <c r="L119" s="36"/>
      <c r="M119" s="36"/>
      <c r="N119" s="36"/>
      <c r="O119" s="48"/>
      <c r="P119" s="48"/>
      <c r="Q119" s="48"/>
      <c r="R119" s="48"/>
      <c r="S119" s="48"/>
      <c r="T119" s="48"/>
      <c r="U119" s="48"/>
      <c r="V119" s="48"/>
      <c r="W119" s="48"/>
      <c r="X119" s="48"/>
      <c r="Y119" s="48"/>
    </row>
    <row r="120" s="1" customFormat="1" ht="30" customHeight="1" spans="1:25">
      <c r="A120" s="34"/>
      <c r="B120" s="34" t="s">
        <v>1313</v>
      </c>
      <c r="C120" s="36"/>
      <c r="D120" s="36"/>
      <c r="E120" s="36"/>
      <c r="F120" s="38"/>
      <c r="G120" s="36"/>
      <c r="H120" s="36"/>
      <c r="I120" s="36"/>
      <c r="J120" s="36"/>
      <c r="K120" s="36"/>
      <c r="L120" s="36"/>
      <c r="M120" s="36"/>
      <c r="N120" s="36"/>
      <c r="O120" s="48"/>
      <c r="P120" s="48"/>
      <c r="Q120" s="48"/>
      <c r="R120" s="48"/>
      <c r="S120" s="48"/>
      <c r="T120" s="48"/>
      <c r="U120" s="48"/>
      <c r="V120" s="48"/>
      <c r="W120" s="48"/>
      <c r="X120" s="48"/>
      <c r="Y120" s="48"/>
    </row>
    <row r="121" s="6" customFormat="1" ht="46" customHeight="1" spans="1:25">
      <c r="A121" s="30" t="s">
        <v>532</v>
      </c>
      <c r="B121" s="31"/>
      <c r="C121" s="63"/>
      <c r="D121" s="63"/>
      <c r="E121" s="63"/>
      <c r="F121" s="33" t="s">
        <v>1312</v>
      </c>
      <c r="G121" s="63"/>
      <c r="H121" s="63"/>
      <c r="I121" s="63"/>
      <c r="J121" s="63"/>
      <c r="K121" s="63"/>
      <c r="L121" s="63"/>
      <c r="M121" s="63"/>
      <c r="N121" s="63"/>
      <c r="O121" s="74"/>
      <c r="P121" s="74"/>
      <c r="Q121" s="74"/>
      <c r="R121" s="74"/>
      <c r="S121" s="74"/>
      <c r="T121" s="74"/>
      <c r="U121" s="74"/>
      <c r="V121" s="74"/>
      <c r="W121" s="74"/>
      <c r="X121" s="74"/>
      <c r="Y121" s="74"/>
    </row>
    <row r="122" s="1" customFormat="1" ht="30" customHeight="1" spans="1:25">
      <c r="A122" s="34"/>
      <c r="B122" s="34">
        <v>1</v>
      </c>
      <c r="C122" s="36"/>
      <c r="D122" s="36"/>
      <c r="E122" s="36"/>
      <c r="F122" s="38"/>
      <c r="G122" s="36"/>
      <c r="H122" s="36"/>
      <c r="I122" s="36"/>
      <c r="J122" s="36"/>
      <c r="K122" s="36"/>
      <c r="L122" s="36"/>
      <c r="M122" s="36"/>
      <c r="N122" s="36"/>
      <c r="O122" s="48"/>
      <c r="P122" s="48"/>
      <c r="Q122" s="48"/>
      <c r="R122" s="48"/>
      <c r="S122" s="48"/>
      <c r="T122" s="48"/>
      <c r="U122" s="48"/>
      <c r="V122" s="48"/>
      <c r="W122" s="48"/>
      <c r="X122" s="48"/>
      <c r="Y122" s="48"/>
    </row>
    <row r="123" s="1" customFormat="1" ht="30" customHeight="1" spans="1:25">
      <c r="A123" s="34"/>
      <c r="B123" s="34" t="s">
        <v>1313</v>
      </c>
      <c r="C123" s="36"/>
      <c r="D123" s="36"/>
      <c r="E123" s="36"/>
      <c r="F123" s="38"/>
      <c r="G123" s="36"/>
      <c r="H123" s="36"/>
      <c r="I123" s="36"/>
      <c r="J123" s="36"/>
      <c r="K123" s="36"/>
      <c r="L123" s="36"/>
      <c r="M123" s="36"/>
      <c r="N123" s="36"/>
      <c r="O123" s="48"/>
      <c r="P123" s="48"/>
      <c r="Q123" s="48"/>
      <c r="R123" s="48"/>
      <c r="S123" s="48"/>
      <c r="T123" s="48"/>
      <c r="U123" s="48"/>
      <c r="V123" s="48"/>
      <c r="W123" s="48"/>
      <c r="X123" s="48"/>
      <c r="Y123" s="48"/>
    </row>
    <row r="124" s="6" customFormat="1" ht="58" customHeight="1" spans="1:25">
      <c r="A124" s="27" t="s">
        <v>533</v>
      </c>
      <c r="B124" s="28"/>
      <c r="C124" s="43"/>
      <c r="D124" s="43"/>
      <c r="E124" s="43"/>
      <c r="F124" s="28" t="s">
        <v>1311</v>
      </c>
      <c r="G124" s="43"/>
      <c r="H124" s="43"/>
      <c r="I124" s="43"/>
      <c r="J124" s="43"/>
      <c r="K124" s="43"/>
      <c r="L124" s="43"/>
      <c r="M124" s="43"/>
      <c r="N124" s="43"/>
      <c r="O124" s="51"/>
      <c r="P124" s="51"/>
      <c r="Q124" s="51"/>
      <c r="R124" s="51"/>
      <c r="S124" s="51"/>
      <c r="T124" s="51"/>
      <c r="U124" s="51"/>
      <c r="V124" s="51"/>
      <c r="W124" s="51"/>
      <c r="X124" s="51"/>
      <c r="Y124" s="51"/>
    </row>
    <row r="125" s="6" customFormat="1" ht="50" customHeight="1" spans="1:25">
      <c r="A125" s="30" t="s">
        <v>534</v>
      </c>
      <c r="B125" s="31"/>
      <c r="C125" s="63"/>
      <c r="D125" s="63"/>
      <c r="E125" s="63"/>
      <c r="F125" s="33" t="s">
        <v>1312</v>
      </c>
      <c r="G125" s="63"/>
      <c r="H125" s="63"/>
      <c r="I125" s="63"/>
      <c r="J125" s="63"/>
      <c r="K125" s="63"/>
      <c r="L125" s="63"/>
      <c r="M125" s="63"/>
      <c r="N125" s="63"/>
      <c r="O125" s="74"/>
      <c r="P125" s="74"/>
      <c r="Q125" s="74"/>
      <c r="R125" s="74"/>
      <c r="S125" s="74"/>
      <c r="T125" s="74"/>
      <c r="U125" s="74"/>
      <c r="V125" s="74"/>
      <c r="W125" s="74"/>
      <c r="X125" s="74"/>
      <c r="Y125" s="74"/>
    </row>
    <row r="126" s="1" customFormat="1" ht="30" customHeight="1" spans="1:25">
      <c r="A126" s="34"/>
      <c r="B126" s="34">
        <v>1</v>
      </c>
      <c r="C126" s="36"/>
      <c r="D126" s="36"/>
      <c r="E126" s="36"/>
      <c r="F126" s="38"/>
      <c r="G126" s="36"/>
      <c r="H126" s="36"/>
      <c r="I126" s="36"/>
      <c r="J126" s="36"/>
      <c r="K126" s="36"/>
      <c r="L126" s="36"/>
      <c r="M126" s="36"/>
      <c r="N126" s="36"/>
      <c r="O126" s="48"/>
      <c r="P126" s="48"/>
      <c r="Q126" s="48"/>
      <c r="R126" s="48"/>
      <c r="S126" s="48"/>
      <c r="T126" s="48"/>
      <c r="U126" s="48"/>
      <c r="V126" s="48"/>
      <c r="W126" s="48"/>
      <c r="X126" s="48"/>
      <c r="Y126" s="48"/>
    </row>
    <row r="127" s="1" customFormat="1" ht="30" customHeight="1" spans="1:25">
      <c r="A127" s="34"/>
      <c r="B127" s="34" t="s">
        <v>1313</v>
      </c>
      <c r="C127" s="36"/>
      <c r="D127" s="36"/>
      <c r="E127" s="36"/>
      <c r="F127" s="38"/>
      <c r="G127" s="36"/>
      <c r="H127" s="36"/>
      <c r="I127" s="36"/>
      <c r="J127" s="36"/>
      <c r="K127" s="36"/>
      <c r="L127" s="36"/>
      <c r="M127" s="36"/>
      <c r="N127" s="36"/>
      <c r="O127" s="48"/>
      <c r="P127" s="48"/>
      <c r="Q127" s="48"/>
      <c r="R127" s="48"/>
      <c r="S127" s="48"/>
      <c r="T127" s="48"/>
      <c r="U127" s="48"/>
      <c r="V127" s="48"/>
      <c r="W127" s="48"/>
      <c r="X127" s="48"/>
      <c r="Y127" s="48"/>
    </row>
    <row r="128" s="6" customFormat="1" ht="50" customHeight="1" spans="1:25">
      <c r="A128" s="24" t="s">
        <v>539</v>
      </c>
      <c r="B128" s="25"/>
      <c r="C128" s="70"/>
      <c r="D128" s="70"/>
      <c r="E128" s="70"/>
      <c r="F128" s="25" t="s">
        <v>1310</v>
      </c>
      <c r="G128" s="70"/>
      <c r="H128" s="70"/>
      <c r="I128" s="70"/>
      <c r="J128" s="70"/>
      <c r="K128" s="70"/>
      <c r="L128" s="70"/>
      <c r="M128" s="70"/>
      <c r="N128" s="70"/>
      <c r="O128" s="76"/>
      <c r="P128" s="76"/>
      <c r="Q128" s="76"/>
      <c r="R128" s="76"/>
      <c r="S128" s="76"/>
      <c r="T128" s="76"/>
      <c r="U128" s="76"/>
      <c r="V128" s="76"/>
      <c r="W128" s="76"/>
      <c r="X128" s="76"/>
      <c r="Y128" s="76"/>
    </row>
    <row r="129" s="2" customFormat="1" ht="58" customHeight="1" spans="1:25">
      <c r="A129" s="27" t="s">
        <v>540</v>
      </c>
      <c r="B129" s="28"/>
      <c r="C129" s="29"/>
      <c r="D129" s="29"/>
      <c r="E129" s="29"/>
      <c r="F129" s="28" t="s">
        <v>1311</v>
      </c>
      <c r="G129" s="29"/>
      <c r="H129" s="29"/>
      <c r="I129" s="29"/>
      <c r="J129" s="29"/>
      <c r="K129" s="29"/>
      <c r="L129" s="29"/>
      <c r="M129" s="29"/>
      <c r="N129" s="29"/>
      <c r="O129" s="46"/>
      <c r="P129" s="46"/>
      <c r="Q129" s="46"/>
      <c r="R129" s="46"/>
      <c r="S129" s="46"/>
      <c r="T129" s="46"/>
      <c r="U129" s="46"/>
      <c r="V129" s="46"/>
      <c r="W129" s="46"/>
      <c r="X129" s="46"/>
      <c r="Y129" s="46"/>
    </row>
    <row r="130" s="8" customFormat="1" ht="46" customHeight="1" spans="1:25">
      <c r="A130" s="30" t="s">
        <v>541</v>
      </c>
      <c r="B130" s="31"/>
      <c r="C130" s="73"/>
      <c r="D130" s="73"/>
      <c r="E130" s="73"/>
      <c r="F130" s="33" t="s">
        <v>1312</v>
      </c>
      <c r="G130" s="73"/>
      <c r="H130" s="73"/>
      <c r="I130" s="73"/>
      <c r="J130" s="73"/>
      <c r="K130" s="73"/>
      <c r="L130" s="73"/>
      <c r="M130" s="73"/>
      <c r="N130" s="73"/>
      <c r="O130" s="79"/>
      <c r="P130" s="79"/>
      <c r="Q130" s="79"/>
      <c r="R130" s="79"/>
      <c r="S130" s="79"/>
      <c r="T130" s="79"/>
      <c r="U130" s="79"/>
      <c r="V130" s="79"/>
      <c r="W130" s="79"/>
      <c r="X130" s="79"/>
      <c r="Y130" s="79"/>
    </row>
    <row r="131" s="1" customFormat="1" ht="384" spans="1:25">
      <c r="A131" s="48"/>
      <c r="B131" s="114" t="s">
        <v>1323</v>
      </c>
      <c r="C131" s="115" t="s">
        <v>544</v>
      </c>
      <c r="D131" s="116" t="s">
        <v>545</v>
      </c>
      <c r="E131" s="116" t="s">
        <v>546</v>
      </c>
      <c r="F131" s="101">
        <v>1</v>
      </c>
      <c r="G131" s="116" t="s">
        <v>547</v>
      </c>
      <c r="H131" s="116" t="s">
        <v>548</v>
      </c>
      <c r="I131" s="116" t="s">
        <v>95</v>
      </c>
      <c r="J131" s="116" t="s">
        <v>86</v>
      </c>
      <c r="K131" s="116" t="s">
        <v>86</v>
      </c>
      <c r="L131" s="116" t="s">
        <v>549</v>
      </c>
      <c r="M131" s="116" t="s">
        <v>550</v>
      </c>
      <c r="N131" s="116" t="s">
        <v>551</v>
      </c>
      <c r="O131" s="116" t="s">
        <v>552</v>
      </c>
      <c r="P131" s="116">
        <v>500</v>
      </c>
      <c r="Q131" s="116">
        <v>500</v>
      </c>
      <c r="R131" s="116"/>
      <c r="S131" s="116"/>
      <c r="T131" s="116">
        <v>500</v>
      </c>
      <c r="U131" s="116"/>
      <c r="V131" s="116"/>
      <c r="W131" s="116" t="s">
        <v>553</v>
      </c>
      <c r="X131" s="116" t="s">
        <v>553</v>
      </c>
      <c r="Y131" s="116" t="s">
        <v>1324</v>
      </c>
    </row>
    <row r="132" s="1" customFormat="1" ht="30" customHeight="1" spans="1:25">
      <c r="A132" s="34"/>
      <c r="B132" s="34" t="s">
        <v>1313</v>
      </c>
      <c r="C132" s="36"/>
      <c r="D132" s="36"/>
      <c r="E132" s="36"/>
      <c r="F132" s="38"/>
      <c r="G132" s="36"/>
      <c r="H132" s="36"/>
      <c r="I132" s="36"/>
      <c r="J132" s="36"/>
      <c r="K132" s="36"/>
      <c r="L132" s="36"/>
      <c r="M132" s="36"/>
      <c r="N132" s="36"/>
      <c r="O132" s="48"/>
      <c r="P132" s="48"/>
      <c r="Q132" s="48"/>
      <c r="R132" s="48"/>
      <c r="S132" s="48"/>
      <c r="T132" s="48"/>
      <c r="U132" s="48"/>
      <c r="V132" s="48"/>
      <c r="W132" s="48"/>
      <c r="X132" s="48"/>
      <c r="Y132" s="48"/>
    </row>
    <row r="133" s="8" customFormat="1" ht="30" customHeight="1" spans="1:25">
      <c r="A133" s="30" t="s">
        <v>555</v>
      </c>
      <c r="B133" s="31"/>
      <c r="C133" s="73"/>
      <c r="D133" s="73"/>
      <c r="E133" s="73"/>
      <c r="F133" s="33" t="s">
        <v>1312</v>
      </c>
      <c r="G133" s="73"/>
      <c r="H133" s="73"/>
      <c r="I133" s="73"/>
      <c r="J133" s="73"/>
      <c r="K133" s="73"/>
      <c r="L133" s="73"/>
      <c r="M133" s="73"/>
      <c r="N133" s="73"/>
      <c r="O133" s="79"/>
      <c r="P133" s="79"/>
      <c r="Q133" s="79"/>
      <c r="R133" s="79"/>
      <c r="S133" s="79"/>
      <c r="T133" s="79"/>
      <c r="U133" s="79"/>
      <c r="V133" s="79"/>
      <c r="W133" s="79"/>
      <c r="X133" s="79"/>
      <c r="Y133" s="79"/>
    </row>
    <row r="134" s="1" customFormat="1" ht="30" customHeight="1" spans="1:25">
      <c r="A134" s="34"/>
      <c r="B134" s="34">
        <v>1</v>
      </c>
      <c r="C134" s="36"/>
      <c r="D134" s="36"/>
      <c r="E134" s="36"/>
      <c r="F134" s="38"/>
      <c r="G134" s="36"/>
      <c r="H134" s="36"/>
      <c r="I134" s="36"/>
      <c r="J134" s="36"/>
      <c r="K134" s="36"/>
      <c r="L134" s="36"/>
      <c r="M134" s="36"/>
      <c r="N134" s="36"/>
      <c r="O134" s="48"/>
      <c r="P134" s="48"/>
      <c r="Q134" s="48"/>
      <c r="R134" s="48"/>
      <c r="S134" s="48"/>
      <c r="T134" s="48"/>
      <c r="U134" s="48"/>
      <c r="V134" s="48"/>
      <c r="W134" s="48"/>
      <c r="X134" s="48"/>
      <c r="Y134" s="48"/>
    </row>
    <row r="135" s="1" customFormat="1" ht="30" customHeight="1" spans="1:25">
      <c r="A135" s="34"/>
      <c r="B135" s="34" t="s">
        <v>1313</v>
      </c>
      <c r="C135" s="36"/>
      <c r="D135" s="36"/>
      <c r="E135" s="36"/>
      <c r="F135" s="38"/>
      <c r="G135" s="36"/>
      <c r="H135" s="36"/>
      <c r="I135" s="36"/>
      <c r="J135" s="36"/>
      <c r="K135" s="36"/>
      <c r="L135" s="36"/>
      <c r="M135" s="36"/>
      <c r="N135" s="36"/>
      <c r="O135" s="48"/>
      <c r="P135" s="48"/>
      <c r="Q135" s="48"/>
      <c r="R135" s="48"/>
      <c r="S135" s="48"/>
      <c r="T135" s="48"/>
      <c r="U135" s="48"/>
      <c r="V135" s="48"/>
      <c r="W135" s="48"/>
      <c r="X135" s="48"/>
      <c r="Y135" s="48"/>
    </row>
    <row r="136" s="7" customFormat="1" ht="30" customHeight="1" spans="1:25">
      <c r="A136" s="30" t="s">
        <v>691</v>
      </c>
      <c r="B136" s="31"/>
      <c r="C136" s="71"/>
      <c r="D136" s="71"/>
      <c r="E136" s="71"/>
      <c r="F136" s="33" t="s">
        <v>1312</v>
      </c>
      <c r="G136" s="71"/>
      <c r="H136" s="71"/>
      <c r="I136" s="71"/>
      <c r="J136" s="71"/>
      <c r="K136" s="71"/>
      <c r="L136" s="71"/>
      <c r="M136" s="71"/>
      <c r="N136" s="71"/>
      <c r="O136" s="77"/>
      <c r="P136" s="77"/>
      <c r="Q136" s="77"/>
      <c r="R136" s="77"/>
      <c r="S136" s="77"/>
      <c r="T136" s="77"/>
      <c r="U136" s="77"/>
      <c r="V136" s="77"/>
      <c r="W136" s="77"/>
      <c r="X136" s="77"/>
      <c r="Y136" s="77"/>
    </row>
    <row r="137" s="1" customFormat="1" ht="30" customHeight="1" spans="1:25">
      <c r="A137" s="34"/>
      <c r="B137" s="34">
        <v>1</v>
      </c>
      <c r="C137" s="36"/>
      <c r="D137" s="36"/>
      <c r="E137" s="36"/>
      <c r="F137" s="38"/>
      <c r="G137" s="36"/>
      <c r="H137" s="36"/>
      <c r="I137" s="36"/>
      <c r="J137" s="36"/>
      <c r="K137" s="36"/>
      <c r="L137" s="36"/>
      <c r="M137" s="36"/>
      <c r="N137" s="36"/>
      <c r="O137" s="48"/>
      <c r="P137" s="48"/>
      <c r="Q137" s="48"/>
      <c r="R137" s="48"/>
      <c r="S137" s="48"/>
      <c r="T137" s="48"/>
      <c r="U137" s="48"/>
      <c r="V137" s="48"/>
      <c r="W137" s="48"/>
      <c r="X137" s="48"/>
      <c r="Y137" s="48"/>
    </row>
    <row r="138" s="1" customFormat="1" ht="30" customHeight="1" spans="1:25">
      <c r="A138" s="34"/>
      <c r="B138" s="34" t="s">
        <v>1313</v>
      </c>
      <c r="C138" s="36"/>
      <c r="D138" s="36"/>
      <c r="E138" s="36"/>
      <c r="F138" s="38"/>
      <c r="G138" s="36"/>
      <c r="H138" s="36"/>
      <c r="I138" s="36"/>
      <c r="J138" s="36"/>
      <c r="K138" s="36"/>
      <c r="L138" s="36"/>
      <c r="M138" s="36"/>
      <c r="N138" s="36"/>
      <c r="O138" s="48"/>
      <c r="P138" s="48"/>
      <c r="Q138" s="48"/>
      <c r="R138" s="48"/>
      <c r="S138" s="48"/>
      <c r="T138" s="48"/>
      <c r="U138" s="48"/>
      <c r="V138" s="48"/>
      <c r="W138" s="48"/>
      <c r="X138" s="48"/>
      <c r="Y138" s="48"/>
    </row>
    <row r="139" s="7" customFormat="1" ht="30" customHeight="1" spans="1:25">
      <c r="A139" s="30" t="s">
        <v>832</v>
      </c>
      <c r="B139" s="31"/>
      <c r="C139" s="71"/>
      <c r="D139" s="71"/>
      <c r="E139" s="71"/>
      <c r="F139" s="33" t="s">
        <v>1312</v>
      </c>
      <c r="G139" s="71"/>
      <c r="H139" s="71"/>
      <c r="I139" s="71"/>
      <c r="J139" s="71"/>
      <c r="K139" s="71"/>
      <c r="L139" s="71"/>
      <c r="M139" s="71"/>
      <c r="N139" s="71"/>
      <c r="O139" s="77"/>
      <c r="P139" s="77"/>
      <c r="Q139" s="77"/>
      <c r="R139" s="77"/>
      <c r="S139" s="77"/>
      <c r="T139" s="77"/>
      <c r="U139" s="77"/>
      <c r="V139" s="77"/>
      <c r="W139" s="77"/>
      <c r="X139" s="77"/>
      <c r="Y139" s="77"/>
    </row>
    <row r="140" s="1" customFormat="1" ht="30" customHeight="1" spans="1:25">
      <c r="A140" s="34"/>
      <c r="B140" s="34">
        <v>1</v>
      </c>
      <c r="C140" s="36"/>
      <c r="D140" s="36"/>
      <c r="E140" s="36"/>
      <c r="F140" s="38"/>
      <c r="G140" s="36"/>
      <c r="H140" s="36"/>
      <c r="I140" s="36"/>
      <c r="J140" s="36"/>
      <c r="K140" s="36"/>
      <c r="L140" s="36"/>
      <c r="M140" s="36"/>
      <c r="N140" s="36"/>
      <c r="O140" s="48"/>
      <c r="P140" s="48"/>
      <c r="Q140" s="48"/>
      <c r="R140" s="48"/>
      <c r="S140" s="48"/>
      <c r="T140" s="48"/>
      <c r="U140" s="48"/>
      <c r="V140" s="48"/>
      <c r="W140" s="48"/>
      <c r="X140" s="48"/>
      <c r="Y140" s="48"/>
    </row>
    <row r="141" s="1" customFormat="1" ht="30" customHeight="1" spans="1:25">
      <c r="A141" s="34"/>
      <c r="B141" s="34" t="s">
        <v>1313</v>
      </c>
      <c r="C141" s="36"/>
      <c r="D141" s="36"/>
      <c r="E141" s="36"/>
      <c r="F141" s="38"/>
      <c r="G141" s="36"/>
      <c r="H141" s="36"/>
      <c r="I141" s="36"/>
      <c r="J141" s="36"/>
      <c r="K141" s="36"/>
      <c r="L141" s="36"/>
      <c r="M141" s="36"/>
      <c r="N141" s="36"/>
      <c r="O141" s="48"/>
      <c r="P141" s="48"/>
      <c r="Q141" s="48"/>
      <c r="R141" s="48"/>
      <c r="S141" s="48"/>
      <c r="T141" s="48"/>
      <c r="U141" s="48"/>
      <c r="V141" s="48"/>
      <c r="W141" s="48"/>
      <c r="X141" s="48"/>
      <c r="Y141" s="48"/>
    </row>
    <row r="142" s="7" customFormat="1" ht="48" spans="1:25">
      <c r="A142" s="30" t="s">
        <v>997</v>
      </c>
      <c r="B142" s="31"/>
      <c r="C142" s="71"/>
      <c r="D142" s="71"/>
      <c r="E142" s="71"/>
      <c r="F142" s="33" t="s">
        <v>1312</v>
      </c>
      <c r="G142" s="71"/>
      <c r="H142" s="71"/>
      <c r="I142" s="71"/>
      <c r="J142" s="71"/>
      <c r="K142" s="71"/>
      <c r="L142" s="71"/>
      <c r="M142" s="71"/>
      <c r="N142" s="71"/>
      <c r="O142" s="77"/>
      <c r="P142" s="77"/>
      <c r="Q142" s="77"/>
      <c r="R142" s="77"/>
      <c r="S142" s="77"/>
      <c r="T142" s="77"/>
      <c r="U142" s="77"/>
      <c r="V142" s="77"/>
      <c r="W142" s="77"/>
      <c r="X142" s="77"/>
      <c r="Y142" s="77"/>
    </row>
    <row r="143" s="1" customFormat="1" ht="30" customHeight="1" spans="1:25">
      <c r="A143" s="34"/>
      <c r="B143" s="34">
        <v>1</v>
      </c>
      <c r="C143" s="36"/>
      <c r="D143" s="36"/>
      <c r="E143" s="36"/>
      <c r="F143" s="38"/>
      <c r="G143" s="36"/>
      <c r="H143" s="36"/>
      <c r="I143" s="36"/>
      <c r="J143" s="36"/>
      <c r="K143" s="36"/>
      <c r="L143" s="36"/>
      <c r="M143" s="36"/>
      <c r="N143" s="36"/>
      <c r="O143" s="48"/>
      <c r="P143" s="48"/>
      <c r="Q143" s="48"/>
      <c r="R143" s="48"/>
      <c r="S143" s="48"/>
      <c r="T143" s="48"/>
      <c r="U143" s="48"/>
      <c r="V143" s="48"/>
      <c r="W143" s="48"/>
      <c r="X143" s="48"/>
      <c r="Y143" s="48"/>
    </row>
    <row r="144" s="1" customFormat="1" ht="30" customHeight="1" spans="1:25">
      <c r="A144" s="34"/>
      <c r="B144" s="34" t="s">
        <v>1313</v>
      </c>
      <c r="C144" s="36"/>
      <c r="D144" s="36"/>
      <c r="E144" s="36"/>
      <c r="F144" s="38"/>
      <c r="G144" s="36"/>
      <c r="H144" s="36"/>
      <c r="I144" s="36"/>
      <c r="J144" s="36"/>
      <c r="K144" s="36"/>
      <c r="L144" s="36"/>
      <c r="M144" s="36"/>
      <c r="N144" s="36"/>
      <c r="O144" s="48"/>
      <c r="P144" s="48"/>
      <c r="Q144" s="48"/>
      <c r="R144" s="48"/>
      <c r="S144" s="48"/>
      <c r="T144" s="48"/>
      <c r="U144" s="48"/>
      <c r="V144" s="48"/>
      <c r="W144" s="48"/>
      <c r="X144" s="48"/>
      <c r="Y144" s="48"/>
    </row>
    <row r="145" s="7" customFormat="1" ht="48" spans="1:25">
      <c r="A145" s="30" t="s">
        <v>1003</v>
      </c>
      <c r="B145" s="31"/>
      <c r="C145" s="71"/>
      <c r="D145" s="71"/>
      <c r="E145" s="71"/>
      <c r="F145" s="33" t="s">
        <v>1312</v>
      </c>
      <c r="G145" s="71"/>
      <c r="H145" s="71"/>
      <c r="I145" s="71"/>
      <c r="J145" s="71"/>
      <c r="K145" s="71"/>
      <c r="L145" s="71"/>
      <c r="M145" s="71"/>
      <c r="N145" s="71"/>
      <c r="O145" s="77"/>
      <c r="P145" s="77"/>
      <c r="Q145" s="77"/>
      <c r="R145" s="77"/>
      <c r="S145" s="77"/>
      <c r="T145" s="77"/>
      <c r="U145" s="77"/>
      <c r="V145" s="77"/>
      <c r="W145" s="77"/>
      <c r="X145" s="77"/>
      <c r="Y145" s="77"/>
    </row>
    <row r="146" s="1" customFormat="1" ht="30" customHeight="1" spans="1:25">
      <c r="A146" s="34"/>
      <c r="B146" s="34">
        <v>1</v>
      </c>
      <c r="C146" s="36"/>
      <c r="D146" s="36"/>
      <c r="E146" s="36"/>
      <c r="F146" s="38"/>
      <c r="G146" s="36"/>
      <c r="H146" s="36"/>
      <c r="I146" s="36"/>
      <c r="J146" s="36"/>
      <c r="K146" s="36"/>
      <c r="L146" s="36"/>
      <c r="M146" s="36"/>
      <c r="N146" s="36"/>
      <c r="O146" s="48"/>
      <c r="P146" s="48"/>
      <c r="Q146" s="48"/>
      <c r="R146" s="48"/>
      <c r="S146" s="48"/>
      <c r="T146" s="48"/>
      <c r="U146" s="48"/>
      <c r="V146" s="48"/>
      <c r="W146" s="48"/>
      <c r="X146" s="48"/>
      <c r="Y146" s="48"/>
    </row>
    <row r="147" s="1" customFormat="1" ht="30" customHeight="1" spans="1:25">
      <c r="A147" s="34"/>
      <c r="B147" s="34" t="s">
        <v>1313</v>
      </c>
      <c r="C147" s="36"/>
      <c r="D147" s="36"/>
      <c r="E147" s="36"/>
      <c r="F147" s="38"/>
      <c r="G147" s="36"/>
      <c r="H147" s="36"/>
      <c r="I147" s="36"/>
      <c r="J147" s="36"/>
      <c r="K147" s="36"/>
      <c r="L147" s="36"/>
      <c r="M147" s="36"/>
      <c r="N147" s="36"/>
      <c r="O147" s="48"/>
      <c r="P147" s="48"/>
      <c r="Q147" s="48"/>
      <c r="R147" s="48"/>
      <c r="S147" s="48"/>
      <c r="T147" s="48"/>
      <c r="U147" s="48"/>
      <c r="V147" s="48"/>
      <c r="W147" s="48"/>
      <c r="X147" s="48"/>
      <c r="Y147" s="48"/>
    </row>
    <row r="148" s="7" customFormat="1" ht="30" customHeight="1" spans="1:25">
      <c r="A148" s="27" t="s">
        <v>1005</v>
      </c>
      <c r="B148" s="28"/>
      <c r="C148" s="72"/>
      <c r="D148" s="72"/>
      <c r="E148" s="72"/>
      <c r="F148" s="28" t="s">
        <v>1311</v>
      </c>
      <c r="G148" s="72"/>
      <c r="H148" s="72"/>
      <c r="I148" s="72"/>
      <c r="J148" s="72"/>
      <c r="K148" s="72"/>
      <c r="L148" s="72"/>
      <c r="M148" s="72"/>
      <c r="N148" s="72"/>
      <c r="O148" s="78"/>
      <c r="P148" s="78"/>
      <c r="Q148" s="78"/>
      <c r="R148" s="78"/>
      <c r="S148" s="78"/>
      <c r="T148" s="78"/>
      <c r="U148" s="78"/>
      <c r="V148" s="78"/>
      <c r="W148" s="78"/>
      <c r="X148" s="78"/>
      <c r="Y148" s="78"/>
    </row>
    <row r="149" s="7" customFormat="1" ht="30" customHeight="1" spans="1:25">
      <c r="A149" s="30" t="s">
        <v>1006</v>
      </c>
      <c r="B149" s="31"/>
      <c r="C149" s="71"/>
      <c r="D149" s="71"/>
      <c r="E149" s="71"/>
      <c r="F149" s="33" t="s">
        <v>1312</v>
      </c>
      <c r="G149" s="71"/>
      <c r="H149" s="71"/>
      <c r="I149" s="71"/>
      <c r="J149" s="71"/>
      <c r="K149" s="71"/>
      <c r="L149" s="71"/>
      <c r="M149" s="71"/>
      <c r="N149" s="71"/>
      <c r="O149" s="77"/>
      <c r="P149" s="77"/>
      <c r="Q149" s="77"/>
      <c r="R149" s="77"/>
      <c r="S149" s="77"/>
      <c r="T149" s="77"/>
      <c r="U149" s="77"/>
      <c r="V149" s="77"/>
      <c r="W149" s="77"/>
      <c r="X149" s="77"/>
      <c r="Y149" s="77"/>
    </row>
    <row r="150" s="1" customFormat="1" ht="30" customHeight="1" spans="1:25">
      <c r="A150" s="34"/>
      <c r="B150" s="34">
        <v>1</v>
      </c>
      <c r="C150" s="36"/>
      <c r="D150" s="36"/>
      <c r="E150" s="36"/>
      <c r="F150" s="38"/>
      <c r="G150" s="36"/>
      <c r="H150" s="36"/>
      <c r="I150" s="36"/>
      <c r="J150" s="36"/>
      <c r="K150" s="36"/>
      <c r="L150" s="36"/>
      <c r="M150" s="36"/>
      <c r="N150" s="36"/>
      <c r="O150" s="48"/>
      <c r="P150" s="48"/>
      <c r="Q150" s="48"/>
      <c r="R150" s="48"/>
      <c r="S150" s="48"/>
      <c r="T150" s="48"/>
      <c r="U150" s="48"/>
      <c r="V150" s="48"/>
      <c r="W150" s="48"/>
      <c r="X150" s="48"/>
      <c r="Y150" s="48"/>
    </row>
    <row r="151" s="1" customFormat="1" ht="30" customHeight="1" spans="1:25">
      <c r="A151" s="34"/>
      <c r="B151" s="34" t="s">
        <v>1313</v>
      </c>
      <c r="C151" s="36"/>
      <c r="D151" s="36"/>
      <c r="E151" s="36"/>
      <c r="F151" s="38"/>
      <c r="G151" s="36"/>
      <c r="H151" s="36"/>
      <c r="I151" s="36"/>
      <c r="J151" s="36"/>
      <c r="K151" s="36"/>
      <c r="L151" s="36"/>
      <c r="M151" s="36"/>
      <c r="N151" s="36"/>
      <c r="O151" s="48"/>
      <c r="P151" s="48"/>
      <c r="Q151" s="48"/>
      <c r="R151" s="48"/>
      <c r="S151" s="48"/>
      <c r="T151" s="48"/>
      <c r="U151" s="48"/>
      <c r="V151" s="48"/>
      <c r="W151" s="48"/>
      <c r="X151" s="48"/>
      <c r="Y151" s="48"/>
    </row>
    <row r="152" s="7" customFormat="1" ht="30" customHeight="1" spans="1:25">
      <c r="A152" s="30" t="s">
        <v>1027</v>
      </c>
      <c r="B152" s="31"/>
      <c r="C152" s="71"/>
      <c r="D152" s="71"/>
      <c r="E152" s="71"/>
      <c r="F152" s="33" t="s">
        <v>1312</v>
      </c>
      <c r="G152" s="71"/>
      <c r="H152" s="71"/>
      <c r="I152" s="71"/>
      <c r="J152" s="71"/>
      <c r="K152" s="71"/>
      <c r="L152" s="71"/>
      <c r="M152" s="71"/>
      <c r="N152" s="71"/>
      <c r="O152" s="77"/>
      <c r="P152" s="77"/>
      <c r="Q152" s="77"/>
      <c r="R152" s="77"/>
      <c r="S152" s="77"/>
      <c r="T152" s="77"/>
      <c r="U152" s="77"/>
      <c r="V152" s="77"/>
      <c r="W152" s="77"/>
      <c r="X152" s="77"/>
      <c r="Y152" s="77"/>
    </row>
    <row r="153" s="1" customFormat="1" ht="30" customHeight="1" spans="1:25">
      <c r="A153" s="34"/>
      <c r="B153" s="34">
        <v>1</v>
      </c>
      <c r="C153" s="36"/>
      <c r="D153" s="36"/>
      <c r="E153" s="36"/>
      <c r="F153" s="38"/>
      <c r="G153" s="36"/>
      <c r="H153" s="36"/>
      <c r="I153" s="36"/>
      <c r="J153" s="36"/>
      <c r="K153" s="36"/>
      <c r="L153" s="36"/>
      <c r="M153" s="36"/>
      <c r="N153" s="36"/>
      <c r="O153" s="48"/>
      <c r="P153" s="48"/>
      <c r="Q153" s="48"/>
      <c r="R153" s="48"/>
      <c r="S153" s="48"/>
      <c r="T153" s="48"/>
      <c r="U153" s="48"/>
      <c r="V153" s="48"/>
      <c r="W153" s="48"/>
      <c r="X153" s="48"/>
      <c r="Y153" s="48"/>
    </row>
    <row r="154" s="1" customFormat="1" ht="30" customHeight="1" spans="1:25">
      <c r="A154" s="34"/>
      <c r="B154" s="34" t="s">
        <v>1313</v>
      </c>
      <c r="C154" s="36"/>
      <c r="D154" s="36"/>
      <c r="E154" s="36"/>
      <c r="F154" s="38"/>
      <c r="G154" s="36"/>
      <c r="H154" s="36"/>
      <c r="I154" s="36"/>
      <c r="J154" s="36"/>
      <c r="K154" s="36"/>
      <c r="L154" s="36"/>
      <c r="M154" s="36"/>
      <c r="N154" s="36"/>
      <c r="O154" s="48"/>
      <c r="P154" s="48"/>
      <c r="Q154" s="48"/>
      <c r="R154" s="48"/>
      <c r="S154" s="48"/>
      <c r="T154" s="48"/>
      <c r="U154" s="48"/>
      <c r="V154" s="48"/>
      <c r="W154" s="48"/>
      <c r="X154" s="48"/>
      <c r="Y154" s="48"/>
    </row>
    <row r="155" s="7" customFormat="1" ht="30" customHeight="1" spans="1:25">
      <c r="A155" s="30" t="s">
        <v>1028</v>
      </c>
      <c r="B155" s="31"/>
      <c r="C155" s="71"/>
      <c r="D155" s="71"/>
      <c r="E155" s="71"/>
      <c r="F155" s="33" t="s">
        <v>1312</v>
      </c>
      <c r="G155" s="71"/>
      <c r="H155" s="71"/>
      <c r="I155" s="71"/>
      <c r="J155" s="71"/>
      <c r="K155" s="71"/>
      <c r="L155" s="71"/>
      <c r="M155" s="71"/>
      <c r="N155" s="71"/>
      <c r="O155" s="77"/>
      <c r="P155" s="77"/>
      <c r="Q155" s="77"/>
      <c r="R155" s="77"/>
      <c r="S155" s="77"/>
      <c r="T155" s="77"/>
      <c r="U155" s="77"/>
      <c r="V155" s="77"/>
      <c r="W155" s="77"/>
      <c r="X155" s="77"/>
      <c r="Y155" s="77"/>
    </row>
    <row r="156" s="1" customFormat="1" ht="30" customHeight="1" spans="1:25">
      <c r="A156" s="34"/>
      <c r="B156" s="34">
        <v>1</v>
      </c>
      <c r="C156" s="36"/>
      <c r="D156" s="36"/>
      <c r="E156" s="36"/>
      <c r="F156" s="38"/>
      <c r="G156" s="36"/>
      <c r="H156" s="36"/>
      <c r="I156" s="36"/>
      <c r="J156" s="36"/>
      <c r="K156" s="36"/>
      <c r="L156" s="36"/>
      <c r="M156" s="36"/>
      <c r="N156" s="36"/>
      <c r="O156" s="48"/>
      <c r="P156" s="48"/>
      <c r="Q156" s="48"/>
      <c r="R156" s="48"/>
      <c r="S156" s="48"/>
      <c r="T156" s="48"/>
      <c r="U156" s="48"/>
      <c r="V156" s="48"/>
      <c r="W156" s="48"/>
      <c r="X156" s="48"/>
      <c r="Y156" s="48"/>
    </row>
    <row r="157" s="1" customFormat="1" ht="30" customHeight="1" spans="1:25">
      <c r="A157" s="34"/>
      <c r="B157" s="34" t="s">
        <v>1313</v>
      </c>
      <c r="C157" s="36"/>
      <c r="D157" s="36"/>
      <c r="E157" s="36"/>
      <c r="F157" s="38"/>
      <c r="G157" s="36"/>
      <c r="H157" s="36"/>
      <c r="I157" s="36"/>
      <c r="J157" s="36"/>
      <c r="K157" s="36"/>
      <c r="L157" s="36"/>
      <c r="M157" s="36"/>
      <c r="N157" s="36"/>
      <c r="O157" s="48"/>
      <c r="P157" s="48"/>
      <c r="Q157" s="48"/>
      <c r="R157" s="48"/>
      <c r="S157" s="48"/>
      <c r="T157" s="48"/>
      <c r="U157" s="48"/>
      <c r="V157" s="48"/>
      <c r="W157" s="48"/>
      <c r="X157" s="48"/>
      <c r="Y157" s="48"/>
    </row>
    <row r="158" s="7" customFormat="1" ht="30" customHeight="1" spans="1:25">
      <c r="A158" s="30" t="s">
        <v>1029</v>
      </c>
      <c r="B158" s="31"/>
      <c r="C158" s="71"/>
      <c r="D158" s="71"/>
      <c r="E158" s="71"/>
      <c r="F158" s="33" t="s">
        <v>1312</v>
      </c>
      <c r="G158" s="71"/>
      <c r="H158" s="71"/>
      <c r="I158" s="71"/>
      <c r="J158" s="71"/>
      <c r="K158" s="71"/>
      <c r="L158" s="71"/>
      <c r="M158" s="71"/>
      <c r="N158" s="71"/>
      <c r="O158" s="77"/>
      <c r="P158" s="77"/>
      <c r="Q158" s="77"/>
      <c r="R158" s="77"/>
      <c r="S158" s="77"/>
      <c r="T158" s="77"/>
      <c r="U158" s="77"/>
      <c r="V158" s="77"/>
      <c r="W158" s="77"/>
      <c r="X158" s="77"/>
      <c r="Y158" s="77"/>
    </row>
    <row r="159" s="1" customFormat="1" ht="30" customHeight="1" spans="1:25">
      <c r="A159" s="34"/>
      <c r="B159" s="34">
        <v>1</v>
      </c>
      <c r="C159" s="36"/>
      <c r="D159" s="36"/>
      <c r="E159" s="36"/>
      <c r="F159" s="38"/>
      <c r="G159" s="36"/>
      <c r="H159" s="36"/>
      <c r="I159" s="36"/>
      <c r="J159" s="36"/>
      <c r="K159" s="36"/>
      <c r="L159" s="36"/>
      <c r="M159" s="36"/>
      <c r="N159" s="36"/>
      <c r="O159" s="48"/>
      <c r="P159" s="48"/>
      <c r="Q159" s="48"/>
      <c r="R159" s="48"/>
      <c r="S159" s="48"/>
      <c r="T159" s="48"/>
      <c r="U159" s="48"/>
      <c r="V159" s="48"/>
      <c r="W159" s="48"/>
      <c r="X159" s="48"/>
      <c r="Y159" s="48"/>
    </row>
    <row r="160" s="1" customFormat="1" ht="30" customHeight="1" spans="1:25">
      <c r="A160" s="34"/>
      <c r="B160" s="34" t="s">
        <v>1313</v>
      </c>
      <c r="C160" s="36"/>
      <c r="D160" s="36"/>
      <c r="E160" s="36"/>
      <c r="F160" s="38"/>
      <c r="G160" s="36"/>
      <c r="H160" s="36"/>
      <c r="I160" s="36"/>
      <c r="J160" s="36"/>
      <c r="K160" s="36"/>
      <c r="L160" s="36"/>
      <c r="M160" s="36"/>
      <c r="N160" s="36"/>
      <c r="O160" s="48"/>
      <c r="P160" s="48"/>
      <c r="Q160" s="48"/>
      <c r="R160" s="48"/>
      <c r="S160" s="48"/>
      <c r="T160" s="48"/>
      <c r="U160" s="48"/>
      <c r="V160" s="48"/>
      <c r="W160" s="48"/>
      <c r="X160" s="48"/>
      <c r="Y160" s="48"/>
    </row>
    <row r="161" s="7" customFormat="1" ht="30" customHeight="1" spans="1:25">
      <c r="A161" s="27" t="s">
        <v>1030</v>
      </c>
      <c r="B161" s="28"/>
      <c r="C161" s="72"/>
      <c r="D161" s="72"/>
      <c r="E161" s="72"/>
      <c r="F161" s="28" t="s">
        <v>1311</v>
      </c>
      <c r="G161" s="72"/>
      <c r="H161" s="72"/>
      <c r="I161" s="72"/>
      <c r="J161" s="72"/>
      <c r="K161" s="72"/>
      <c r="L161" s="72"/>
      <c r="M161" s="72"/>
      <c r="N161" s="72"/>
      <c r="O161" s="78"/>
      <c r="P161" s="78"/>
      <c r="Q161" s="78"/>
      <c r="R161" s="78"/>
      <c r="S161" s="78"/>
      <c r="T161" s="78"/>
      <c r="U161" s="78"/>
      <c r="V161" s="78"/>
      <c r="W161" s="78"/>
      <c r="X161" s="78"/>
      <c r="Y161" s="78"/>
    </row>
    <row r="162" s="7" customFormat="1" ht="30" customHeight="1" spans="1:25">
      <c r="A162" s="30" t="s">
        <v>1031</v>
      </c>
      <c r="B162" s="31"/>
      <c r="C162" s="71"/>
      <c r="D162" s="71"/>
      <c r="E162" s="71"/>
      <c r="F162" s="33" t="s">
        <v>1312</v>
      </c>
      <c r="G162" s="71"/>
      <c r="H162" s="71"/>
      <c r="I162" s="71"/>
      <c r="J162" s="71"/>
      <c r="K162" s="71"/>
      <c r="L162" s="71"/>
      <c r="M162" s="71"/>
      <c r="N162" s="71"/>
      <c r="O162" s="77"/>
      <c r="P162" s="77"/>
      <c r="Q162" s="77"/>
      <c r="R162" s="77"/>
      <c r="S162" s="77"/>
      <c r="T162" s="77"/>
      <c r="U162" s="77"/>
      <c r="V162" s="77"/>
      <c r="W162" s="77"/>
      <c r="X162" s="77"/>
      <c r="Y162" s="77"/>
    </row>
    <row r="163" s="1" customFormat="1" ht="30" customHeight="1" spans="1:25">
      <c r="A163" s="34"/>
      <c r="B163" s="34">
        <v>1</v>
      </c>
      <c r="C163" s="36"/>
      <c r="D163" s="36"/>
      <c r="E163" s="36"/>
      <c r="F163" s="38"/>
      <c r="G163" s="36"/>
      <c r="H163" s="36"/>
      <c r="I163" s="36"/>
      <c r="J163" s="36"/>
      <c r="K163" s="36"/>
      <c r="L163" s="36"/>
      <c r="M163" s="36"/>
      <c r="N163" s="36"/>
      <c r="O163" s="48"/>
      <c r="P163" s="48"/>
      <c r="Q163" s="48"/>
      <c r="R163" s="48"/>
      <c r="S163" s="48"/>
      <c r="T163" s="48"/>
      <c r="U163" s="48"/>
      <c r="V163" s="48"/>
      <c r="W163" s="48"/>
      <c r="X163" s="48"/>
      <c r="Y163" s="48"/>
    </row>
    <row r="164" s="1" customFormat="1" ht="30" customHeight="1" spans="1:25">
      <c r="A164" s="34"/>
      <c r="B164" s="34" t="s">
        <v>1313</v>
      </c>
      <c r="C164" s="36"/>
      <c r="D164" s="36"/>
      <c r="E164" s="36"/>
      <c r="F164" s="38"/>
      <c r="G164" s="36"/>
      <c r="H164" s="36"/>
      <c r="I164" s="36"/>
      <c r="J164" s="36"/>
      <c r="K164" s="36"/>
      <c r="L164" s="36"/>
      <c r="M164" s="36"/>
      <c r="N164" s="36"/>
      <c r="O164" s="48"/>
      <c r="P164" s="48"/>
      <c r="Q164" s="48"/>
      <c r="R164" s="48"/>
      <c r="S164" s="48"/>
      <c r="T164" s="48"/>
      <c r="U164" s="48"/>
      <c r="V164" s="48"/>
      <c r="W164" s="48"/>
      <c r="X164" s="48"/>
      <c r="Y164" s="48"/>
    </row>
    <row r="165" s="7" customFormat="1" ht="30" customHeight="1" spans="1:25">
      <c r="A165" s="30" t="s">
        <v>1032</v>
      </c>
      <c r="B165" s="31"/>
      <c r="C165" s="71"/>
      <c r="D165" s="71"/>
      <c r="E165" s="71"/>
      <c r="F165" s="33" t="s">
        <v>1312</v>
      </c>
      <c r="G165" s="71"/>
      <c r="H165" s="71"/>
      <c r="I165" s="71"/>
      <c r="J165" s="71"/>
      <c r="K165" s="71"/>
      <c r="L165" s="71"/>
      <c r="M165" s="71"/>
      <c r="N165" s="71"/>
      <c r="O165" s="77"/>
      <c r="P165" s="77"/>
      <c r="Q165" s="77"/>
      <c r="R165" s="77"/>
      <c r="S165" s="77"/>
      <c r="T165" s="77"/>
      <c r="U165" s="77"/>
      <c r="V165" s="77"/>
      <c r="W165" s="77"/>
      <c r="X165" s="77"/>
      <c r="Y165" s="77"/>
    </row>
    <row r="166" s="1" customFormat="1" ht="30" customHeight="1" spans="1:25">
      <c r="A166" s="34"/>
      <c r="B166" s="34">
        <v>1</v>
      </c>
      <c r="C166" s="36"/>
      <c r="D166" s="36"/>
      <c r="E166" s="36"/>
      <c r="F166" s="38"/>
      <c r="G166" s="36"/>
      <c r="H166" s="36"/>
      <c r="I166" s="36"/>
      <c r="J166" s="36"/>
      <c r="K166" s="36"/>
      <c r="L166" s="36"/>
      <c r="M166" s="36"/>
      <c r="N166" s="36"/>
      <c r="O166" s="48"/>
      <c r="P166" s="48"/>
      <c r="Q166" s="48"/>
      <c r="R166" s="48"/>
      <c r="S166" s="48"/>
      <c r="T166" s="48"/>
      <c r="U166" s="48"/>
      <c r="V166" s="48"/>
      <c r="W166" s="48"/>
      <c r="X166" s="48"/>
      <c r="Y166" s="48"/>
    </row>
    <row r="167" s="1" customFormat="1" ht="30" customHeight="1" spans="1:25">
      <c r="A167" s="34"/>
      <c r="B167" s="34" t="s">
        <v>1313</v>
      </c>
      <c r="C167" s="36"/>
      <c r="D167" s="36"/>
      <c r="E167" s="36"/>
      <c r="F167" s="38"/>
      <c r="G167" s="36"/>
      <c r="H167" s="36"/>
      <c r="I167" s="36"/>
      <c r="J167" s="36"/>
      <c r="K167" s="36"/>
      <c r="L167" s="36"/>
      <c r="M167" s="36"/>
      <c r="N167" s="36"/>
      <c r="O167" s="48"/>
      <c r="P167" s="48"/>
      <c r="Q167" s="48"/>
      <c r="R167" s="48"/>
      <c r="S167" s="48"/>
      <c r="T167" s="48"/>
      <c r="U167" s="48"/>
      <c r="V167" s="48"/>
      <c r="W167" s="48"/>
      <c r="X167" s="48"/>
      <c r="Y167" s="48"/>
    </row>
    <row r="168" s="7" customFormat="1" ht="30" customHeight="1" spans="1:25">
      <c r="A168" s="24" t="s">
        <v>1033</v>
      </c>
      <c r="B168" s="25"/>
      <c r="C168" s="83"/>
      <c r="D168" s="83"/>
      <c r="E168" s="83"/>
      <c r="F168" s="25" t="s">
        <v>1310</v>
      </c>
      <c r="G168" s="83"/>
      <c r="H168" s="83"/>
      <c r="I168" s="83"/>
      <c r="J168" s="83"/>
      <c r="K168" s="83"/>
      <c r="L168" s="83"/>
      <c r="M168" s="83"/>
      <c r="N168" s="83"/>
      <c r="O168" s="84"/>
      <c r="P168" s="84"/>
      <c r="Q168" s="84"/>
      <c r="R168" s="84"/>
      <c r="S168" s="84"/>
      <c r="T168" s="84"/>
      <c r="U168" s="84"/>
      <c r="V168" s="84"/>
      <c r="W168" s="84"/>
      <c r="X168" s="84"/>
      <c r="Y168" s="84"/>
    </row>
    <row r="169" s="7" customFormat="1" ht="30" customHeight="1" spans="1:25">
      <c r="A169" s="27" t="s">
        <v>1034</v>
      </c>
      <c r="B169" s="28"/>
      <c r="C169" s="72"/>
      <c r="D169" s="72"/>
      <c r="E169" s="72"/>
      <c r="F169" s="28" t="s">
        <v>1311</v>
      </c>
      <c r="G169" s="72"/>
      <c r="H169" s="72"/>
      <c r="I169" s="72"/>
      <c r="J169" s="72"/>
      <c r="K169" s="72"/>
      <c r="L169" s="72"/>
      <c r="M169" s="72"/>
      <c r="N169" s="72"/>
      <c r="O169" s="78"/>
      <c r="P169" s="78"/>
      <c r="Q169" s="78"/>
      <c r="R169" s="78"/>
      <c r="S169" s="78"/>
      <c r="T169" s="78"/>
      <c r="U169" s="78"/>
      <c r="V169" s="78"/>
      <c r="W169" s="78"/>
      <c r="X169" s="78"/>
      <c r="Y169" s="78"/>
    </row>
    <row r="170" s="7" customFormat="1" ht="30" customHeight="1" spans="1:25">
      <c r="A170" s="30" t="s">
        <v>1035</v>
      </c>
      <c r="B170" s="31"/>
      <c r="C170" s="71"/>
      <c r="D170" s="71"/>
      <c r="E170" s="71"/>
      <c r="F170" s="33" t="s">
        <v>1312</v>
      </c>
      <c r="G170" s="71"/>
      <c r="H170" s="71"/>
      <c r="I170" s="71"/>
      <c r="J170" s="71"/>
      <c r="K170" s="71"/>
      <c r="L170" s="71"/>
      <c r="M170" s="71"/>
      <c r="N170" s="71"/>
      <c r="O170" s="77"/>
      <c r="P170" s="77"/>
      <c r="Q170" s="77"/>
      <c r="R170" s="77"/>
      <c r="S170" s="77"/>
      <c r="T170" s="77"/>
      <c r="U170" s="77"/>
      <c r="V170" s="77"/>
      <c r="W170" s="77"/>
      <c r="X170" s="77"/>
      <c r="Y170" s="77"/>
    </row>
    <row r="171" s="1" customFormat="1" ht="30" customHeight="1" spans="1:25">
      <c r="A171" s="34"/>
      <c r="B171" s="64">
        <v>1</v>
      </c>
      <c r="C171" s="36"/>
      <c r="D171" s="36"/>
      <c r="E171" s="36"/>
      <c r="F171" s="38"/>
      <c r="G171" s="36"/>
      <c r="H171" s="36"/>
      <c r="I171" s="36"/>
      <c r="J171" s="36"/>
      <c r="K171" s="36"/>
      <c r="L171" s="36"/>
      <c r="M171" s="36"/>
      <c r="N171" s="36"/>
      <c r="O171" s="48"/>
      <c r="P171" s="48"/>
      <c r="Q171" s="48"/>
      <c r="R171" s="48"/>
      <c r="S171" s="48"/>
      <c r="T171" s="48"/>
      <c r="U171" s="48"/>
      <c r="V171" s="48"/>
      <c r="W171" s="48"/>
      <c r="X171" s="48"/>
      <c r="Y171" s="48"/>
    </row>
    <row r="172" s="1" customFormat="1" ht="30" customHeight="1" spans="1:25">
      <c r="A172" s="34"/>
      <c r="B172" s="64" t="s">
        <v>1325</v>
      </c>
      <c r="C172" s="36"/>
      <c r="D172" s="36"/>
      <c r="E172" s="36"/>
      <c r="F172" s="38"/>
      <c r="G172" s="36"/>
      <c r="H172" s="36"/>
      <c r="I172" s="36"/>
      <c r="J172" s="36"/>
      <c r="K172" s="36"/>
      <c r="L172" s="36"/>
      <c r="M172" s="36"/>
      <c r="N172" s="36"/>
      <c r="O172" s="48"/>
      <c r="P172" s="48"/>
      <c r="Q172" s="48"/>
      <c r="R172" s="48"/>
      <c r="S172" s="48"/>
      <c r="T172" s="48"/>
      <c r="U172" s="48"/>
      <c r="V172" s="48"/>
      <c r="W172" s="48"/>
      <c r="X172" s="48"/>
      <c r="Y172" s="48"/>
    </row>
    <row r="173" s="7" customFormat="1" ht="30" customHeight="1" spans="1:25">
      <c r="A173" s="30" t="s">
        <v>1036</v>
      </c>
      <c r="B173" s="31"/>
      <c r="C173" s="71"/>
      <c r="D173" s="71"/>
      <c r="E173" s="71"/>
      <c r="F173" s="33" t="s">
        <v>1312</v>
      </c>
      <c r="G173" s="71"/>
      <c r="H173" s="71"/>
      <c r="I173" s="71"/>
      <c r="J173" s="71"/>
      <c r="K173" s="71"/>
      <c r="L173" s="71"/>
      <c r="M173" s="71"/>
      <c r="N173" s="71"/>
      <c r="O173" s="77"/>
      <c r="P173" s="77"/>
      <c r="Q173" s="77"/>
      <c r="R173" s="77"/>
      <c r="S173" s="77"/>
      <c r="T173" s="77"/>
      <c r="U173" s="77"/>
      <c r="V173" s="77"/>
      <c r="W173" s="77"/>
      <c r="X173" s="77"/>
      <c r="Y173" s="77"/>
    </row>
    <row r="174" s="1" customFormat="1" ht="30" customHeight="1" spans="1:25">
      <c r="A174" s="34"/>
      <c r="B174" s="34">
        <v>1</v>
      </c>
      <c r="C174" s="36"/>
      <c r="D174" s="36"/>
      <c r="E174" s="36"/>
      <c r="F174" s="38"/>
      <c r="G174" s="36"/>
      <c r="H174" s="36"/>
      <c r="I174" s="36"/>
      <c r="J174" s="36"/>
      <c r="K174" s="36"/>
      <c r="L174" s="36"/>
      <c r="M174" s="36"/>
      <c r="N174" s="36"/>
      <c r="O174" s="48"/>
      <c r="P174" s="48"/>
      <c r="Q174" s="48"/>
      <c r="R174" s="48"/>
      <c r="S174" s="48"/>
      <c r="T174" s="48"/>
      <c r="U174" s="48"/>
      <c r="V174" s="48"/>
      <c r="W174" s="48"/>
      <c r="X174" s="48"/>
      <c r="Y174" s="48"/>
    </row>
    <row r="175" s="1" customFormat="1" ht="30" customHeight="1" spans="1:25">
      <c r="A175" s="34"/>
      <c r="B175" s="34" t="s">
        <v>1313</v>
      </c>
      <c r="C175" s="36"/>
      <c r="D175" s="36"/>
      <c r="E175" s="36"/>
      <c r="F175" s="38"/>
      <c r="G175" s="36"/>
      <c r="H175" s="36"/>
      <c r="I175" s="36"/>
      <c r="J175" s="36"/>
      <c r="K175" s="36"/>
      <c r="L175" s="36"/>
      <c r="M175" s="36"/>
      <c r="N175" s="36"/>
      <c r="O175" s="48"/>
      <c r="P175" s="48"/>
      <c r="Q175" s="48"/>
      <c r="R175" s="48"/>
      <c r="S175" s="48"/>
      <c r="T175" s="48"/>
      <c r="U175" s="48"/>
      <c r="V175" s="48"/>
      <c r="W175" s="48"/>
      <c r="X175" s="48"/>
      <c r="Y175" s="48"/>
    </row>
    <row r="176" s="7" customFormat="1" ht="30" customHeight="1" spans="1:25">
      <c r="A176" s="24" t="s">
        <v>1045</v>
      </c>
      <c r="B176" s="25"/>
      <c r="C176" s="83"/>
      <c r="D176" s="83"/>
      <c r="E176" s="83"/>
      <c r="F176" s="25" t="s">
        <v>1310</v>
      </c>
      <c r="G176" s="83"/>
      <c r="H176" s="83"/>
      <c r="I176" s="83"/>
      <c r="J176" s="83"/>
      <c r="K176" s="83"/>
      <c r="L176" s="83"/>
      <c r="M176" s="83"/>
      <c r="N176" s="83"/>
      <c r="O176" s="84"/>
      <c r="P176" s="84"/>
      <c r="Q176" s="84"/>
      <c r="R176" s="84"/>
      <c r="S176" s="84"/>
      <c r="T176" s="84"/>
      <c r="U176" s="84"/>
      <c r="V176" s="84"/>
      <c r="W176" s="84"/>
      <c r="X176" s="84"/>
      <c r="Y176" s="84"/>
    </row>
    <row r="177" s="7" customFormat="1" ht="30" customHeight="1" spans="1:25">
      <c r="A177" s="87" t="s">
        <v>1046</v>
      </c>
      <c r="B177" s="28"/>
      <c r="C177" s="72"/>
      <c r="D177" s="72"/>
      <c r="E177" s="72"/>
      <c r="F177" s="28" t="s">
        <v>1311</v>
      </c>
      <c r="G177" s="72"/>
      <c r="H177" s="72"/>
      <c r="I177" s="72"/>
      <c r="J177" s="72"/>
      <c r="K177" s="72"/>
      <c r="L177" s="72"/>
      <c r="M177" s="72"/>
      <c r="N177" s="72"/>
      <c r="O177" s="78"/>
      <c r="P177" s="78"/>
      <c r="Q177" s="78"/>
      <c r="R177" s="78"/>
      <c r="S177" s="78"/>
      <c r="T177" s="78"/>
      <c r="U177" s="78"/>
      <c r="V177" s="78"/>
      <c r="W177" s="78"/>
      <c r="X177" s="78"/>
      <c r="Y177" s="78"/>
    </row>
    <row r="178" s="7" customFormat="1" ht="30" customHeight="1" spans="1:25">
      <c r="A178" s="30" t="s">
        <v>1047</v>
      </c>
      <c r="B178" s="31"/>
      <c r="C178" s="71"/>
      <c r="D178" s="71"/>
      <c r="E178" s="71"/>
      <c r="F178" s="33" t="s">
        <v>1312</v>
      </c>
      <c r="G178" s="71"/>
      <c r="H178" s="71"/>
      <c r="I178" s="71"/>
      <c r="J178" s="71"/>
      <c r="K178" s="71"/>
      <c r="L178" s="71"/>
      <c r="M178" s="71"/>
      <c r="N178" s="71"/>
      <c r="O178" s="77"/>
      <c r="P178" s="77"/>
      <c r="Q178" s="77"/>
      <c r="R178" s="77"/>
      <c r="S178" s="77"/>
      <c r="T178" s="77"/>
      <c r="U178" s="77"/>
      <c r="V178" s="77"/>
      <c r="W178" s="77"/>
      <c r="X178" s="77"/>
      <c r="Y178" s="77"/>
    </row>
    <row r="179" s="1" customFormat="1" ht="30" customHeight="1" spans="1:25">
      <c r="A179" s="34"/>
      <c r="B179" s="34">
        <v>1</v>
      </c>
      <c r="C179" s="36"/>
      <c r="D179" s="36"/>
      <c r="E179" s="36"/>
      <c r="F179" s="38"/>
      <c r="G179" s="36"/>
      <c r="H179" s="36"/>
      <c r="I179" s="36"/>
      <c r="J179" s="36"/>
      <c r="K179" s="36"/>
      <c r="L179" s="36"/>
      <c r="M179" s="36"/>
      <c r="N179" s="36"/>
      <c r="O179" s="48"/>
      <c r="P179" s="48"/>
      <c r="Q179" s="48"/>
      <c r="R179" s="48"/>
      <c r="S179" s="48"/>
      <c r="T179" s="48"/>
      <c r="U179" s="48"/>
      <c r="V179" s="48"/>
      <c r="W179" s="48"/>
      <c r="X179" s="48"/>
      <c r="Y179" s="48"/>
    </row>
    <row r="180" s="1" customFormat="1" ht="30" customHeight="1" spans="1:25">
      <c r="A180" s="34"/>
      <c r="B180" s="34" t="s">
        <v>1313</v>
      </c>
      <c r="C180" s="36"/>
      <c r="D180" s="36"/>
      <c r="E180" s="36"/>
      <c r="F180" s="38"/>
      <c r="G180" s="36"/>
      <c r="H180" s="36"/>
      <c r="I180" s="36"/>
      <c r="J180" s="36"/>
      <c r="K180" s="36"/>
      <c r="L180" s="36"/>
      <c r="M180" s="36"/>
      <c r="N180" s="36"/>
      <c r="O180" s="48"/>
      <c r="P180" s="48"/>
      <c r="Q180" s="48"/>
      <c r="R180" s="48"/>
      <c r="S180" s="48"/>
      <c r="T180" s="48"/>
      <c r="U180" s="48"/>
      <c r="V180" s="48"/>
      <c r="W180" s="48"/>
      <c r="X180" s="48"/>
      <c r="Y180" s="48"/>
    </row>
    <row r="181" s="7" customFormat="1" ht="30" customHeight="1" spans="1:25">
      <c r="A181" s="87" t="s">
        <v>1048</v>
      </c>
      <c r="B181" s="28"/>
      <c r="C181" s="72"/>
      <c r="D181" s="72"/>
      <c r="E181" s="72"/>
      <c r="F181" s="28" t="s">
        <v>1311</v>
      </c>
      <c r="G181" s="72"/>
      <c r="H181" s="72"/>
      <c r="I181" s="72"/>
      <c r="J181" s="72"/>
      <c r="K181" s="72"/>
      <c r="L181" s="72"/>
      <c r="M181" s="72"/>
      <c r="N181" s="72"/>
      <c r="O181" s="78"/>
      <c r="P181" s="78"/>
      <c r="Q181" s="78"/>
      <c r="R181" s="78"/>
      <c r="S181" s="78"/>
      <c r="T181" s="78"/>
      <c r="U181" s="78"/>
      <c r="V181" s="78"/>
      <c r="W181" s="78"/>
      <c r="X181" s="78"/>
      <c r="Y181" s="78"/>
    </row>
    <row r="182" s="7" customFormat="1" ht="30" customHeight="1" spans="1:25">
      <c r="A182" s="30" t="s">
        <v>1049</v>
      </c>
      <c r="B182" s="31"/>
      <c r="C182" s="71"/>
      <c r="D182" s="71"/>
      <c r="E182" s="71"/>
      <c r="F182" s="33" t="s">
        <v>1312</v>
      </c>
      <c r="G182" s="71"/>
      <c r="H182" s="71"/>
      <c r="I182" s="71"/>
      <c r="J182" s="71"/>
      <c r="K182" s="71"/>
      <c r="L182" s="71"/>
      <c r="M182" s="71"/>
      <c r="N182" s="71"/>
      <c r="O182" s="77"/>
      <c r="P182" s="77"/>
      <c r="Q182" s="77"/>
      <c r="R182" s="77"/>
      <c r="S182" s="77"/>
      <c r="T182" s="77"/>
      <c r="U182" s="77"/>
      <c r="V182" s="77"/>
      <c r="W182" s="77"/>
      <c r="X182" s="77"/>
      <c r="Y182" s="77"/>
    </row>
    <row r="183" s="1" customFormat="1" ht="30" customHeight="1" spans="1:25">
      <c r="A183" s="34"/>
      <c r="B183" s="34">
        <v>1</v>
      </c>
      <c r="C183" s="36"/>
      <c r="D183" s="36"/>
      <c r="E183" s="36"/>
      <c r="F183" s="38"/>
      <c r="G183" s="36"/>
      <c r="H183" s="36"/>
      <c r="I183" s="36"/>
      <c r="J183" s="36"/>
      <c r="K183" s="36"/>
      <c r="L183" s="36"/>
      <c r="M183" s="36"/>
      <c r="N183" s="36"/>
      <c r="O183" s="48"/>
      <c r="P183" s="48"/>
      <c r="Q183" s="48"/>
      <c r="R183" s="48"/>
      <c r="S183" s="48"/>
      <c r="T183" s="48"/>
      <c r="U183" s="48"/>
      <c r="V183" s="48"/>
      <c r="W183" s="48"/>
      <c r="X183" s="48"/>
      <c r="Y183" s="48"/>
    </row>
    <row r="184" s="1" customFormat="1" ht="30" customHeight="1" spans="1:25">
      <c r="A184" s="34"/>
      <c r="B184" s="34" t="s">
        <v>1313</v>
      </c>
      <c r="C184" s="36"/>
      <c r="D184" s="36"/>
      <c r="E184" s="36"/>
      <c r="F184" s="38"/>
      <c r="G184" s="36"/>
      <c r="H184" s="36"/>
      <c r="I184" s="36"/>
      <c r="J184" s="36"/>
      <c r="K184" s="36"/>
      <c r="L184" s="36"/>
      <c r="M184" s="36"/>
      <c r="N184" s="36"/>
      <c r="O184" s="48"/>
      <c r="P184" s="48"/>
      <c r="Q184" s="48"/>
      <c r="R184" s="48"/>
      <c r="S184" s="48"/>
      <c r="T184" s="48"/>
      <c r="U184" s="48"/>
      <c r="V184" s="48"/>
      <c r="W184" s="48"/>
      <c r="X184" s="48"/>
      <c r="Y184" s="48"/>
    </row>
    <row r="185" s="7" customFormat="1" ht="46" customHeight="1" spans="1:25">
      <c r="A185" s="30" t="s">
        <v>1055</v>
      </c>
      <c r="B185" s="31"/>
      <c r="C185" s="71"/>
      <c r="D185" s="71"/>
      <c r="E185" s="71"/>
      <c r="F185" s="33" t="s">
        <v>1312</v>
      </c>
      <c r="G185" s="71"/>
      <c r="H185" s="71"/>
      <c r="I185" s="71"/>
      <c r="J185" s="71"/>
      <c r="K185" s="71"/>
      <c r="L185" s="71"/>
      <c r="M185" s="71"/>
      <c r="N185" s="71"/>
      <c r="O185" s="77"/>
      <c r="P185" s="77"/>
      <c r="Q185" s="77"/>
      <c r="R185" s="77"/>
      <c r="S185" s="77"/>
      <c r="T185" s="77"/>
      <c r="U185" s="77"/>
      <c r="V185" s="77"/>
      <c r="W185" s="77"/>
      <c r="X185" s="77"/>
      <c r="Y185" s="77"/>
    </row>
    <row r="186" s="1" customFormat="1" ht="30" customHeight="1" spans="1:25">
      <c r="A186" s="34"/>
      <c r="B186" s="34">
        <v>1</v>
      </c>
      <c r="C186" s="36"/>
      <c r="D186" s="36"/>
      <c r="E186" s="36"/>
      <c r="F186" s="38"/>
      <c r="G186" s="36"/>
      <c r="H186" s="36"/>
      <c r="I186" s="36"/>
      <c r="J186" s="36"/>
      <c r="K186" s="36"/>
      <c r="L186" s="36"/>
      <c r="M186" s="36"/>
      <c r="N186" s="36"/>
      <c r="O186" s="48"/>
      <c r="P186" s="48"/>
      <c r="Q186" s="48"/>
      <c r="R186" s="48"/>
      <c r="S186" s="48"/>
      <c r="T186" s="48"/>
      <c r="U186" s="48"/>
      <c r="V186" s="48"/>
      <c r="W186" s="48"/>
      <c r="X186" s="48"/>
      <c r="Y186" s="48"/>
    </row>
    <row r="187" s="1" customFormat="1" ht="52" customHeight="1" spans="1:25">
      <c r="A187" s="34"/>
      <c r="B187" s="34" t="s">
        <v>1313</v>
      </c>
      <c r="C187" s="36"/>
      <c r="D187" s="36"/>
      <c r="E187" s="36"/>
      <c r="F187" s="38"/>
      <c r="G187" s="36"/>
      <c r="H187" s="36"/>
      <c r="I187" s="36"/>
      <c r="J187" s="36"/>
      <c r="K187" s="36"/>
      <c r="L187" s="36"/>
      <c r="M187" s="36"/>
      <c r="N187" s="36"/>
      <c r="O187" s="48"/>
      <c r="P187" s="48"/>
      <c r="Q187" s="48"/>
      <c r="R187" s="48"/>
      <c r="S187" s="48"/>
      <c r="T187" s="48"/>
      <c r="U187" s="48"/>
      <c r="V187" s="48"/>
      <c r="W187" s="48"/>
      <c r="X187" s="48"/>
      <c r="Y187" s="48"/>
    </row>
    <row r="188" s="1" customFormat="1" ht="46" customHeight="1" spans="1:25">
      <c r="A188" s="24" t="s">
        <v>1056</v>
      </c>
      <c r="B188" s="25"/>
      <c r="C188" s="88"/>
      <c r="D188" s="88"/>
      <c r="E188" s="88"/>
      <c r="F188" s="25" t="s">
        <v>1310</v>
      </c>
      <c r="G188" s="88"/>
      <c r="H188" s="88"/>
      <c r="I188" s="88"/>
      <c r="J188" s="88"/>
      <c r="K188" s="88"/>
      <c r="L188" s="88"/>
      <c r="M188" s="88"/>
      <c r="N188" s="88"/>
      <c r="O188" s="88"/>
      <c r="P188" s="88"/>
      <c r="Q188" s="88"/>
      <c r="R188" s="88"/>
      <c r="S188" s="88"/>
      <c r="T188" s="88"/>
      <c r="U188" s="88"/>
      <c r="V188" s="88"/>
      <c r="W188" s="88"/>
      <c r="X188" s="88"/>
      <c r="Y188" s="88"/>
    </row>
    <row r="189" s="1" customFormat="1" ht="46" customHeight="1" spans="1:25">
      <c r="A189" s="87" t="s">
        <v>1057</v>
      </c>
      <c r="B189" s="28"/>
      <c r="C189" s="49"/>
      <c r="D189" s="49"/>
      <c r="E189" s="49"/>
      <c r="F189" s="28" t="s">
        <v>1311</v>
      </c>
      <c r="G189" s="49"/>
      <c r="H189" s="49"/>
      <c r="I189" s="49"/>
      <c r="J189" s="49"/>
      <c r="K189" s="49"/>
      <c r="L189" s="49"/>
      <c r="M189" s="49"/>
      <c r="N189" s="49"/>
      <c r="O189" s="49"/>
      <c r="P189" s="49"/>
      <c r="Q189" s="49"/>
      <c r="R189" s="49"/>
      <c r="S189" s="49"/>
      <c r="T189" s="49"/>
      <c r="U189" s="49"/>
      <c r="V189" s="49"/>
      <c r="W189" s="49"/>
      <c r="X189" s="49"/>
      <c r="Y189" s="49"/>
    </row>
    <row r="190" s="1" customFormat="1" ht="45" customHeight="1" spans="1:25">
      <c r="A190" s="30"/>
      <c r="B190" s="31"/>
      <c r="C190" s="47"/>
      <c r="D190" s="47"/>
      <c r="E190" s="47"/>
      <c r="F190" s="33" t="s">
        <v>1312</v>
      </c>
      <c r="G190" s="47"/>
      <c r="H190" s="47"/>
      <c r="I190" s="47"/>
      <c r="J190" s="47"/>
      <c r="K190" s="47"/>
      <c r="L190" s="47"/>
      <c r="M190" s="47"/>
      <c r="N190" s="47"/>
      <c r="O190" s="47"/>
      <c r="P190" s="47"/>
      <c r="Q190" s="47"/>
      <c r="R190" s="47"/>
      <c r="S190" s="47"/>
      <c r="T190" s="47"/>
      <c r="U190" s="47"/>
      <c r="V190" s="47"/>
      <c r="W190" s="47"/>
      <c r="X190" s="47"/>
      <c r="Y190" s="47"/>
    </row>
    <row r="191" s="1" customFormat="1" ht="41" customHeight="1" spans="1:25">
      <c r="A191" s="34"/>
      <c r="B191" s="34">
        <v>1</v>
      </c>
      <c r="C191" s="36"/>
      <c r="D191" s="36"/>
      <c r="E191" s="36"/>
      <c r="F191" s="38"/>
      <c r="G191" s="36"/>
      <c r="H191" s="36"/>
      <c r="I191" s="36"/>
      <c r="J191" s="36"/>
      <c r="K191" s="36"/>
      <c r="L191" s="36"/>
      <c r="M191" s="36"/>
      <c r="N191" s="36"/>
      <c r="O191" s="48"/>
      <c r="P191" s="48"/>
      <c r="Q191" s="48"/>
      <c r="R191" s="48"/>
      <c r="S191" s="48"/>
      <c r="T191" s="48"/>
      <c r="U191" s="48"/>
      <c r="V191" s="48"/>
      <c r="W191" s="48"/>
      <c r="X191" s="48"/>
      <c r="Y191" s="48"/>
    </row>
    <row r="192" s="1" customFormat="1" ht="30" customHeight="1" spans="1:25">
      <c r="A192" s="34"/>
      <c r="B192" s="34" t="s">
        <v>1313</v>
      </c>
      <c r="C192" s="36"/>
      <c r="D192" s="36"/>
      <c r="E192" s="36"/>
      <c r="F192" s="38"/>
      <c r="G192" s="36"/>
      <c r="H192" s="36"/>
      <c r="I192" s="36"/>
      <c r="J192" s="36"/>
      <c r="K192" s="36"/>
      <c r="L192" s="36"/>
      <c r="M192" s="36"/>
      <c r="N192" s="36"/>
      <c r="O192" s="48"/>
      <c r="P192" s="48"/>
      <c r="Q192" s="48"/>
      <c r="R192" s="48"/>
      <c r="S192" s="48"/>
      <c r="T192" s="48"/>
      <c r="U192" s="48"/>
      <c r="V192" s="48"/>
      <c r="W192" s="48"/>
      <c r="X192" s="48"/>
      <c r="Y192" s="48"/>
    </row>
    <row r="193" s="9" customFormat="1" ht="48" customHeight="1" spans="1:25">
      <c r="A193" s="89" t="s">
        <v>1058</v>
      </c>
      <c r="B193" s="90"/>
      <c r="C193" s="91"/>
      <c r="D193" s="91"/>
      <c r="E193" s="91"/>
      <c r="F193" s="90" t="s">
        <v>1310</v>
      </c>
      <c r="G193" s="91"/>
      <c r="H193" s="91"/>
      <c r="I193" s="91"/>
      <c r="J193" s="91"/>
      <c r="K193" s="91"/>
      <c r="L193" s="91"/>
      <c r="M193" s="91"/>
      <c r="N193" s="91"/>
      <c r="O193" s="91"/>
      <c r="P193" s="91"/>
      <c r="Q193" s="91"/>
      <c r="R193" s="91"/>
      <c r="S193" s="91"/>
      <c r="T193" s="91"/>
      <c r="U193" s="91"/>
      <c r="V193" s="91"/>
      <c r="W193" s="91"/>
      <c r="X193" s="91"/>
      <c r="Y193" s="91"/>
    </row>
    <row r="194" s="1" customFormat="1" ht="44" customHeight="1" spans="1:25">
      <c r="A194" s="92" t="s">
        <v>1326</v>
      </c>
      <c r="B194" s="28"/>
      <c r="C194" s="49"/>
      <c r="D194" s="49"/>
      <c r="E194" s="49"/>
      <c r="F194" s="28" t="s">
        <v>1311</v>
      </c>
      <c r="G194" s="49"/>
      <c r="H194" s="49"/>
      <c r="I194" s="49"/>
      <c r="J194" s="49"/>
      <c r="K194" s="49"/>
      <c r="L194" s="49"/>
      <c r="M194" s="49"/>
      <c r="N194" s="49"/>
      <c r="O194" s="49"/>
      <c r="P194" s="49"/>
      <c r="Q194" s="49"/>
      <c r="R194" s="49"/>
      <c r="S194" s="49"/>
      <c r="T194" s="49"/>
      <c r="U194" s="49"/>
      <c r="V194" s="49"/>
      <c r="W194" s="49"/>
      <c r="X194" s="49"/>
      <c r="Y194" s="49"/>
    </row>
    <row r="195" s="1" customFormat="1" ht="48" customHeight="1" spans="1:25">
      <c r="A195" s="93" t="s">
        <v>1326</v>
      </c>
      <c r="B195" s="31"/>
      <c r="C195" s="47"/>
      <c r="D195" s="47"/>
      <c r="E195" s="47"/>
      <c r="F195" s="33" t="s">
        <v>1312</v>
      </c>
      <c r="G195" s="47"/>
      <c r="H195" s="47"/>
      <c r="I195" s="47"/>
      <c r="J195" s="47"/>
      <c r="K195" s="47"/>
      <c r="L195" s="47"/>
      <c r="M195" s="47"/>
      <c r="N195" s="47"/>
      <c r="O195" s="47"/>
      <c r="P195" s="47"/>
      <c r="Q195" s="47"/>
      <c r="R195" s="47"/>
      <c r="S195" s="47"/>
      <c r="T195" s="47"/>
      <c r="U195" s="47"/>
      <c r="V195" s="47"/>
      <c r="W195" s="47"/>
      <c r="X195" s="47"/>
      <c r="Y195" s="47"/>
    </row>
    <row r="196" s="1" customFormat="1" ht="29" customHeight="1" spans="1:25">
      <c r="A196" s="34"/>
      <c r="B196" s="34">
        <v>1</v>
      </c>
      <c r="C196" s="48"/>
      <c r="D196" s="48"/>
      <c r="E196" s="48"/>
      <c r="F196" s="94"/>
      <c r="G196" s="48"/>
      <c r="H196" s="48"/>
      <c r="I196" s="48"/>
      <c r="J196" s="48"/>
      <c r="K196" s="48"/>
      <c r="L196" s="48"/>
      <c r="M196" s="48"/>
      <c r="N196" s="48"/>
      <c r="O196" s="48"/>
      <c r="P196" s="48"/>
      <c r="Q196" s="48"/>
      <c r="R196" s="48"/>
      <c r="S196" s="48"/>
      <c r="T196" s="48"/>
      <c r="U196" s="48"/>
      <c r="V196" s="48"/>
      <c r="W196" s="48"/>
      <c r="X196" s="48"/>
      <c r="Y196" s="48"/>
    </row>
    <row r="197" s="1" customFormat="1" ht="29" customHeight="1" spans="1:25">
      <c r="A197" s="34"/>
      <c r="B197" s="34" t="s">
        <v>1313</v>
      </c>
      <c r="C197" s="48"/>
      <c r="D197" s="48"/>
      <c r="E197" s="48"/>
      <c r="F197" s="94"/>
      <c r="G197" s="48"/>
      <c r="H197" s="48"/>
      <c r="I197" s="48"/>
      <c r="J197" s="48"/>
      <c r="K197" s="48"/>
      <c r="L197" s="48"/>
      <c r="M197" s="48"/>
      <c r="N197" s="48"/>
      <c r="O197" s="48"/>
      <c r="P197" s="48"/>
      <c r="Q197" s="48"/>
      <c r="R197" s="48"/>
      <c r="S197" s="48"/>
      <c r="T197" s="48"/>
      <c r="U197" s="48"/>
      <c r="V197" s="48"/>
      <c r="W197" s="48"/>
      <c r="X197" s="48"/>
      <c r="Y197" s="48"/>
    </row>
    <row r="198" s="1" customFormat="1" ht="41" customHeight="1" spans="1:25">
      <c r="A198" s="89" t="s">
        <v>1066</v>
      </c>
      <c r="B198" s="25"/>
      <c r="C198" s="88"/>
      <c r="D198" s="88"/>
      <c r="E198" s="88"/>
      <c r="F198" s="25" t="s">
        <v>1310</v>
      </c>
      <c r="G198" s="88"/>
      <c r="H198" s="88"/>
      <c r="I198" s="88"/>
      <c r="J198" s="88"/>
      <c r="K198" s="88"/>
      <c r="L198" s="88"/>
      <c r="M198" s="88"/>
      <c r="N198" s="88"/>
      <c r="O198" s="88"/>
      <c r="P198" s="88"/>
      <c r="Q198" s="88"/>
      <c r="R198" s="88"/>
      <c r="S198" s="88"/>
      <c r="T198" s="88"/>
      <c r="U198" s="88"/>
      <c r="V198" s="88"/>
      <c r="W198" s="88"/>
      <c r="X198" s="88"/>
      <c r="Y198" s="88"/>
    </row>
    <row r="199" s="1" customFormat="1" ht="58" customHeight="1" spans="1:25">
      <c r="A199" s="95" t="s">
        <v>1067</v>
      </c>
      <c r="B199" s="28"/>
      <c r="C199" s="49"/>
      <c r="D199" s="49"/>
      <c r="E199" s="49"/>
      <c r="F199" s="28" t="s">
        <v>1311</v>
      </c>
      <c r="G199" s="49"/>
      <c r="H199" s="49"/>
      <c r="I199" s="49"/>
      <c r="J199" s="49"/>
      <c r="K199" s="49"/>
      <c r="L199" s="49"/>
      <c r="M199" s="49"/>
      <c r="N199" s="49"/>
      <c r="O199" s="49"/>
      <c r="P199" s="49"/>
      <c r="Q199" s="49"/>
      <c r="R199" s="49"/>
      <c r="S199" s="49"/>
      <c r="T199" s="49"/>
      <c r="U199" s="49"/>
      <c r="V199" s="49"/>
      <c r="W199" s="49"/>
      <c r="X199" s="49"/>
      <c r="Y199" s="49"/>
    </row>
    <row r="200" s="1" customFormat="1" ht="336" spans="1:25">
      <c r="A200" s="34"/>
      <c r="B200" s="103" t="s">
        <v>1327</v>
      </c>
      <c r="C200" s="103" t="s">
        <v>1328</v>
      </c>
      <c r="D200" s="117" t="s">
        <v>1250</v>
      </c>
      <c r="E200" s="118" t="s">
        <v>1251</v>
      </c>
      <c r="F200" s="101">
        <v>1</v>
      </c>
      <c r="G200" s="102" t="s">
        <v>452</v>
      </c>
      <c r="H200" s="102" t="s">
        <v>453</v>
      </c>
      <c r="I200" s="120" t="s">
        <v>95</v>
      </c>
      <c r="J200" s="120" t="s">
        <v>86</v>
      </c>
      <c r="K200" s="120" t="s">
        <v>86</v>
      </c>
      <c r="L200" s="120">
        <v>0</v>
      </c>
      <c r="M200" s="120">
        <v>0</v>
      </c>
      <c r="N200" s="120">
        <v>346</v>
      </c>
      <c r="O200" s="120">
        <v>1329</v>
      </c>
      <c r="P200" s="112">
        <v>200</v>
      </c>
      <c r="Q200" s="112">
        <v>200</v>
      </c>
      <c r="R200" s="121">
        <v>200</v>
      </c>
      <c r="S200" s="121"/>
      <c r="T200" s="121"/>
      <c r="U200" s="121"/>
      <c r="V200" s="121"/>
      <c r="W200" s="101" t="s">
        <v>1043</v>
      </c>
      <c r="X200" s="101" t="s">
        <v>1043</v>
      </c>
      <c r="Y200" s="101" t="s">
        <v>1329</v>
      </c>
    </row>
    <row r="201" s="1" customFormat="1" ht="120" spans="1:25">
      <c r="A201" s="104"/>
      <c r="B201" s="97" t="s">
        <v>1301</v>
      </c>
      <c r="C201" s="105" t="s">
        <v>1302</v>
      </c>
      <c r="D201" s="99" t="s">
        <v>82</v>
      </c>
      <c r="E201" s="105" t="s">
        <v>1303</v>
      </c>
      <c r="F201" s="101">
        <v>1</v>
      </c>
      <c r="G201" s="102" t="s">
        <v>203</v>
      </c>
      <c r="H201" s="102" t="s">
        <v>434</v>
      </c>
      <c r="I201" s="107" t="s">
        <v>95</v>
      </c>
      <c r="J201" s="107" t="s">
        <v>86</v>
      </c>
      <c r="K201" s="107" t="s">
        <v>95</v>
      </c>
      <c r="L201" s="107">
        <v>64</v>
      </c>
      <c r="M201" s="107">
        <v>81</v>
      </c>
      <c r="N201" s="107">
        <v>349</v>
      </c>
      <c r="O201" s="107">
        <v>1252</v>
      </c>
      <c r="P201" s="108">
        <v>310</v>
      </c>
      <c r="Q201" s="108">
        <v>310</v>
      </c>
      <c r="R201" s="111"/>
      <c r="S201" s="111"/>
      <c r="T201" s="108">
        <v>310</v>
      </c>
      <c r="U201" s="112"/>
      <c r="V201" s="112"/>
      <c r="W201" s="102" t="s">
        <v>164</v>
      </c>
      <c r="X201" s="102" t="s">
        <v>164</v>
      </c>
      <c r="Y201" s="102" t="s">
        <v>1330</v>
      </c>
    </row>
    <row r="202" s="1" customFormat="1" ht="336" spans="1:25">
      <c r="A202" s="119"/>
      <c r="B202" s="103" t="s">
        <v>1331</v>
      </c>
      <c r="C202" s="103" t="s">
        <v>1332</v>
      </c>
      <c r="D202" s="117" t="s">
        <v>1250</v>
      </c>
      <c r="E202" s="118" t="s">
        <v>1255</v>
      </c>
      <c r="F202" s="101">
        <v>1</v>
      </c>
      <c r="G202" s="102" t="s">
        <v>203</v>
      </c>
      <c r="H202" s="102" t="s">
        <v>1256</v>
      </c>
      <c r="I202" s="120" t="s">
        <v>95</v>
      </c>
      <c r="J202" s="120" t="s">
        <v>86</v>
      </c>
      <c r="K202" s="120" t="s">
        <v>86</v>
      </c>
      <c r="L202" s="120">
        <v>0</v>
      </c>
      <c r="M202" s="120">
        <v>0</v>
      </c>
      <c r="N202" s="120">
        <v>375</v>
      </c>
      <c r="O202" s="120">
        <v>1662</v>
      </c>
      <c r="P202" s="112">
        <v>255</v>
      </c>
      <c r="Q202" s="112">
        <v>255</v>
      </c>
      <c r="R202" s="121"/>
      <c r="S202" s="121">
        <v>255</v>
      </c>
      <c r="T202" s="121"/>
      <c r="U202" s="121"/>
      <c r="V202" s="121"/>
      <c r="W202" s="101" t="s">
        <v>1043</v>
      </c>
      <c r="X202" s="101" t="s">
        <v>1043</v>
      </c>
      <c r="Y202" s="101" t="s">
        <v>1257</v>
      </c>
    </row>
    <row r="203" s="1" customFormat="1" ht="52" customHeight="1" spans="1:25">
      <c r="A203" s="96" t="s">
        <v>1333</v>
      </c>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row>
  </sheetData>
  <autoFilter ref="A6:Y203">
    <extLst/>
  </autoFilter>
  <mergeCells count="22">
    <mergeCell ref="A2:Y2"/>
    <mergeCell ref="X3:Y3"/>
    <mergeCell ref="P4:V4"/>
    <mergeCell ref="Q5:U5"/>
    <mergeCell ref="A203:Y203"/>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printOptions horizontalCentered="1"/>
  <pageMargins left="0.290972222222222" right="0.275" top="1" bottom="0.802777777777778" header="0.5" footer="0.5"/>
  <pageSetup paperSize="9" scale="61" orientation="landscape"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3"/>
  <sheetViews>
    <sheetView view="pageBreakPreview" zoomScale="115" zoomScaleNormal="100" workbookViewId="0">
      <pane ySplit="6" topLeftCell="A24" activePane="bottomLeft" state="frozen"/>
      <selection/>
      <selection pane="bottomLeft" activeCell="G148" sqref="G148"/>
    </sheetView>
  </sheetViews>
  <sheetFormatPr defaultColWidth="9" defaultRowHeight="14.25"/>
  <cols>
    <col min="1" max="1" width="22.35" style="6" customWidth="1"/>
    <col min="2" max="2" width="15.1416666666667" style="10" customWidth="1"/>
    <col min="3" max="3" width="18.525" style="1" customWidth="1"/>
    <col min="4" max="4" width="13.375" style="1" customWidth="1"/>
    <col min="5" max="5" width="12.9583333333333" style="1" customWidth="1"/>
    <col min="6" max="6" width="11.75" style="6" customWidth="1"/>
    <col min="7" max="7" width="5" style="1" customWidth="1"/>
    <col min="8" max="8" width="4.75" style="1" customWidth="1"/>
    <col min="9" max="9" width="5.43333333333333" style="1" customWidth="1"/>
    <col min="10" max="11" width="6.625" style="1" customWidth="1"/>
    <col min="12" max="12" width="7.5" style="1" customWidth="1"/>
    <col min="13" max="13" width="7.875" style="1" customWidth="1"/>
    <col min="14" max="14" width="4.5" style="1" customWidth="1"/>
    <col min="15" max="15" width="5.75" style="1" customWidth="1"/>
    <col min="16" max="16" width="7.5" style="1" customWidth="1"/>
    <col min="17" max="19" width="6.375" style="1" customWidth="1"/>
    <col min="20" max="20" width="5.625" style="1" customWidth="1"/>
    <col min="21" max="22" width="5.125" style="1" customWidth="1"/>
    <col min="23" max="23" width="6.75" style="1" customWidth="1"/>
    <col min="24" max="24" width="7.375" style="1" customWidth="1"/>
    <col min="25" max="25" width="8.66666666666667" style="1" customWidth="1"/>
    <col min="26" max="16384" width="9" style="1"/>
  </cols>
  <sheetData>
    <row r="1" ht="23.25" customHeight="1" spans="1:2">
      <c r="A1" s="11" t="s">
        <v>1305</v>
      </c>
      <c r="B1" s="12"/>
    </row>
    <row r="2" s="1" customFormat="1" ht="24" spans="1:25">
      <c r="A2" s="13" t="s">
        <v>1334</v>
      </c>
      <c r="B2" s="14"/>
      <c r="C2" s="14"/>
      <c r="D2" s="14"/>
      <c r="E2" s="14"/>
      <c r="F2" s="13"/>
      <c r="G2" s="14"/>
      <c r="H2" s="14"/>
      <c r="I2" s="14"/>
      <c r="J2" s="14"/>
      <c r="K2" s="14"/>
      <c r="L2" s="14"/>
      <c r="M2" s="14"/>
      <c r="N2" s="14"/>
      <c r="O2" s="14"/>
      <c r="P2" s="14"/>
      <c r="Q2" s="14"/>
      <c r="R2" s="14"/>
      <c r="S2" s="14"/>
      <c r="T2" s="14"/>
      <c r="U2" s="14"/>
      <c r="V2" s="14"/>
      <c r="W2" s="14"/>
      <c r="X2" s="14"/>
      <c r="Y2" s="14"/>
    </row>
    <row r="3" s="1" customFormat="1" ht="21" customHeight="1" spans="1:25">
      <c r="A3" s="15"/>
      <c r="B3" s="16"/>
      <c r="C3" s="17"/>
      <c r="D3" s="17"/>
      <c r="E3" s="17"/>
      <c r="F3" s="15"/>
      <c r="G3" s="17"/>
      <c r="H3" s="17"/>
      <c r="I3" s="17"/>
      <c r="J3" s="17"/>
      <c r="K3" s="17"/>
      <c r="L3" s="17"/>
      <c r="M3" s="17"/>
      <c r="N3" s="17"/>
      <c r="O3" s="17"/>
      <c r="P3" s="17"/>
      <c r="Q3" s="52"/>
      <c r="R3" s="52"/>
      <c r="S3" s="52"/>
      <c r="T3" s="52"/>
      <c r="U3" s="52"/>
      <c r="V3" s="52"/>
      <c r="W3" s="52"/>
      <c r="X3" s="53" t="s">
        <v>47</v>
      </c>
      <c r="Y3" s="53"/>
    </row>
    <row r="4" s="1" customFormat="1" customHeight="1" spans="1:25">
      <c r="A4" s="18" t="s">
        <v>48</v>
      </c>
      <c r="B4" s="18" t="s">
        <v>49</v>
      </c>
      <c r="C4" s="18" t="s">
        <v>50</v>
      </c>
      <c r="D4" s="18" t="s">
        <v>51</v>
      </c>
      <c r="E4" s="18" t="s">
        <v>52</v>
      </c>
      <c r="F4" s="18" t="s">
        <v>53</v>
      </c>
      <c r="G4" s="19" t="s">
        <v>54</v>
      </c>
      <c r="H4" s="19"/>
      <c r="I4" s="18" t="s">
        <v>55</v>
      </c>
      <c r="J4" s="19" t="s">
        <v>56</v>
      </c>
      <c r="K4" s="19" t="s">
        <v>57</v>
      </c>
      <c r="L4" s="19" t="s">
        <v>58</v>
      </c>
      <c r="M4" s="19"/>
      <c r="N4" s="19" t="s">
        <v>59</v>
      </c>
      <c r="O4" s="19"/>
      <c r="P4" s="19" t="s">
        <v>60</v>
      </c>
      <c r="Q4" s="19"/>
      <c r="R4" s="19"/>
      <c r="S4" s="19"/>
      <c r="T4" s="19"/>
      <c r="U4" s="19"/>
      <c r="V4" s="19"/>
      <c r="W4" s="54" t="s">
        <v>61</v>
      </c>
      <c r="X4" s="54" t="s">
        <v>62</v>
      </c>
      <c r="Y4" s="54" t="s">
        <v>1307</v>
      </c>
    </row>
    <row r="5" s="1" customFormat="1" ht="24" customHeight="1" spans="1:25">
      <c r="A5" s="20"/>
      <c r="B5" s="20"/>
      <c r="C5" s="20"/>
      <c r="D5" s="20"/>
      <c r="E5" s="20"/>
      <c r="F5" s="20"/>
      <c r="G5" s="19"/>
      <c r="H5" s="19"/>
      <c r="I5" s="20"/>
      <c r="J5" s="19"/>
      <c r="K5" s="19"/>
      <c r="L5" s="19"/>
      <c r="M5" s="19"/>
      <c r="N5" s="19"/>
      <c r="O5" s="19"/>
      <c r="P5" s="18" t="s">
        <v>64</v>
      </c>
      <c r="Q5" s="55" t="s">
        <v>1308</v>
      </c>
      <c r="R5" s="56"/>
      <c r="S5" s="56"/>
      <c r="T5" s="56"/>
      <c r="U5" s="57"/>
      <c r="V5" s="18" t="s">
        <v>1309</v>
      </c>
      <c r="W5" s="58"/>
      <c r="X5" s="58"/>
      <c r="Y5" s="58"/>
    </row>
    <row r="6" s="1" customFormat="1" ht="26.25" customHeight="1" spans="1:25">
      <c r="A6" s="21"/>
      <c r="B6" s="21"/>
      <c r="C6" s="21"/>
      <c r="D6" s="21"/>
      <c r="E6" s="21"/>
      <c r="F6" s="21"/>
      <c r="G6" s="19" t="s">
        <v>67</v>
      </c>
      <c r="H6" s="19" t="s">
        <v>68</v>
      </c>
      <c r="I6" s="21"/>
      <c r="J6" s="19"/>
      <c r="K6" s="19"/>
      <c r="L6" s="19" t="s">
        <v>69</v>
      </c>
      <c r="M6" s="19" t="s">
        <v>70</v>
      </c>
      <c r="N6" s="19" t="s">
        <v>69</v>
      </c>
      <c r="O6" s="19" t="s">
        <v>70</v>
      </c>
      <c r="P6" s="21"/>
      <c r="Q6" s="59" t="s">
        <v>71</v>
      </c>
      <c r="R6" s="60" t="s">
        <v>72</v>
      </c>
      <c r="S6" s="60" t="s">
        <v>73</v>
      </c>
      <c r="T6" s="60" t="s">
        <v>74</v>
      </c>
      <c r="U6" s="60" t="s">
        <v>75</v>
      </c>
      <c r="V6" s="21"/>
      <c r="W6" s="61"/>
      <c r="X6" s="61"/>
      <c r="Y6" s="61"/>
    </row>
    <row r="7" s="1" customFormat="1" ht="32" customHeight="1" spans="1:25">
      <c r="A7" s="22" t="s">
        <v>76</v>
      </c>
      <c r="B7" s="23"/>
      <c r="C7" s="23"/>
      <c r="D7" s="23"/>
      <c r="E7" s="23"/>
      <c r="F7" s="23">
        <v>17</v>
      </c>
      <c r="G7" s="23"/>
      <c r="H7" s="23"/>
      <c r="I7" s="23"/>
      <c r="J7" s="23"/>
      <c r="K7" s="23"/>
      <c r="L7" s="23"/>
      <c r="M7" s="23"/>
      <c r="N7" s="23"/>
      <c r="O7" s="23"/>
      <c r="P7" s="44">
        <v>697</v>
      </c>
      <c r="Q7" s="44">
        <v>697</v>
      </c>
      <c r="R7" s="44">
        <v>183</v>
      </c>
      <c r="S7" s="44">
        <v>280</v>
      </c>
      <c r="T7" s="44">
        <v>234</v>
      </c>
      <c r="U7" s="62"/>
      <c r="V7" s="62"/>
      <c r="W7" s="62"/>
      <c r="X7" s="62"/>
      <c r="Y7" s="62"/>
    </row>
    <row r="8" s="2" customFormat="1" ht="30" customHeight="1" spans="1:25">
      <c r="A8" s="24" t="s">
        <v>77</v>
      </c>
      <c r="B8" s="25"/>
      <c r="C8" s="26"/>
      <c r="D8" s="26"/>
      <c r="E8" s="26"/>
      <c r="F8" s="25" t="s">
        <v>1310</v>
      </c>
      <c r="G8" s="26"/>
      <c r="H8" s="26"/>
      <c r="I8" s="26"/>
      <c r="J8" s="26"/>
      <c r="K8" s="26"/>
      <c r="L8" s="26"/>
      <c r="M8" s="26"/>
      <c r="N8" s="26"/>
      <c r="O8" s="45"/>
      <c r="P8" s="45"/>
      <c r="Q8" s="45"/>
      <c r="R8" s="45"/>
      <c r="S8" s="45"/>
      <c r="T8" s="45"/>
      <c r="U8" s="45"/>
      <c r="V8" s="45"/>
      <c r="W8" s="45"/>
      <c r="X8" s="45"/>
      <c r="Y8" s="45"/>
    </row>
    <row r="9" s="2" customFormat="1" ht="47" customHeight="1" spans="1:25">
      <c r="A9" s="27" t="s">
        <v>78</v>
      </c>
      <c r="B9" s="28"/>
      <c r="C9" s="29"/>
      <c r="D9" s="29"/>
      <c r="E9" s="29"/>
      <c r="F9" s="28" t="s">
        <v>1311</v>
      </c>
      <c r="G9" s="29"/>
      <c r="H9" s="29"/>
      <c r="I9" s="29"/>
      <c r="J9" s="29"/>
      <c r="K9" s="29"/>
      <c r="L9" s="29"/>
      <c r="M9" s="29"/>
      <c r="N9" s="29"/>
      <c r="O9" s="46"/>
      <c r="P9" s="46"/>
      <c r="Q9" s="46"/>
      <c r="R9" s="46"/>
      <c r="S9" s="46"/>
      <c r="T9" s="46"/>
      <c r="U9" s="46"/>
      <c r="V9" s="46"/>
      <c r="W9" s="46"/>
      <c r="X9" s="46"/>
      <c r="Y9" s="46"/>
    </row>
    <row r="10" s="1" customFormat="1" ht="49" customHeight="1" spans="1:25">
      <c r="A10" s="30" t="s">
        <v>79</v>
      </c>
      <c r="B10" s="31"/>
      <c r="C10" s="32"/>
      <c r="D10" s="32"/>
      <c r="E10" s="32"/>
      <c r="F10" s="33" t="s">
        <v>1312</v>
      </c>
      <c r="G10" s="32"/>
      <c r="H10" s="32"/>
      <c r="I10" s="32"/>
      <c r="J10" s="32"/>
      <c r="K10" s="32"/>
      <c r="L10" s="32"/>
      <c r="M10" s="32"/>
      <c r="N10" s="32"/>
      <c r="O10" s="47"/>
      <c r="P10" s="47"/>
      <c r="Q10" s="47"/>
      <c r="R10" s="47"/>
      <c r="S10" s="47"/>
      <c r="T10" s="47"/>
      <c r="U10" s="47"/>
      <c r="V10" s="47"/>
      <c r="W10" s="47"/>
      <c r="X10" s="47"/>
      <c r="Y10" s="47"/>
    </row>
    <row r="11" s="1" customFormat="1" ht="30" customHeight="1" spans="1:25">
      <c r="A11" s="34"/>
      <c r="B11" s="35">
        <v>1</v>
      </c>
      <c r="C11" s="36"/>
      <c r="D11" s="36"/>
      <c r="E11" s="36"/>
      <c r="F11" s="37"/>
      <c r="G11" s="36"/>
      <c r="H11" s="36"/>
      <c r="I11" s="36"/>
      <c r="J11" s="36"/>
      <c r="K11" s="36"/>
      <c r="L11" s="36"/>
      <c r="M11" s="36"/>
      <c r="N11" s="36"/>
      <c r="O11" s="48"/>
      <c r="P11" s="48"/>
      <c r="Q11" s="48"/>
      <c r="R11" s="48"/>
      <c r="S11" s="48"/>
      <c r="T11" s="48"/>
      <c r="U11" s="48"/>
      <c r="V11" s="48"/>
      <c r="W11" s="48"/>
      <c r="X11" s="48"/>
      <c r="Y11" s="48"/>
    </row>
    <row r="12" s="1" customFormat="1" ht="30" customHeight="1" spans="1:25">
      <c r="A12" s="34"/>
      <c r="B12" s="35" t="s">
        <v>1313</v>
      </c>
      <c r="C12" s="36"/>
      <c r="D12" s="36"/>
      <c r="E12" s="36"/>
      <c r="F12" s="37"/>
      <c r="G12" s="36"/>
      <c r="H12" s="36"/>
      <c r="I12" s="36"/>
      <c r="J12" s="36"/>
      <c r="K12" s="36"/>
      <c r="L12" s="36"/>
      <c r="M12" s="36"/>
      <c r="N12" s="36"/>
      <c r="O12" s="48"/>
      <c r="P12" s="48"/>
      <c r="Q12" s="48"/>
      <c r="R12" s="48"/>
      <c r="S12" s="48"/>
      <c r="T12" s="48"/>
      <c r="U12" s="48"/>
      <c r="V12" s="48"/>
      <c r="W12" s="48"/>
      <c r="X12" s="48"/>
      <c r="Y12" s="48"/>
    </row>
    <row r="13" s="1" customFormat="1" ht="30" customHeight="1" spans="1:25">
      <c r="A13" s="30" t="s">
        <v>136</v>
      </c>
      <c r="B13" s="31"/>
      <c r="C13" s="32"/>
      <c r="D13" s="32"/>
      <c r="E13" s="32"/>
      <c r="F13" s="33" t="s">
        <v>1312</v>
      </c>
      <c r="G13" s="32"/>
      <c r="H13" s="32"/>
      <c r="I13" s="32"/>
      <c r="J13" s="32"/>
      <c r="K13" s="32"/>
      <c r="L13" s="32"/>
      <c r="M13" s="32"/>
      <c r="N13" s="32"/>
      <c r="O13" s="47"/>
      <c r="P13" s="47"/>
      <c r="Q13" s="47"/>
      <c r="R13" s="47"/>
      <c r="S13" s="47"/>
      <c r="T13" s="47"/>
      <c r="U13" s="47"/>
      <c r="V13" s="47"/>
      <c r="W13" s="47"/>
      <c r="X13" s="47"/>
      <c r="Y13" s="47"/>
    </row>
    <row r="14" s="1" customFormat="1" ht="30" customHeight="1" spans="1:25">
      <c r="A14" s="34"/>
      <c r="B14" s="34">
        <v>1</v>
      </c>
      <c r="C14" s="36"/>
      <c r="D14" s="36"/>
      <c r="E14" s="36"/>
      <c r="F14" s="37"/>
      <c r="G14" s="36"/>
      <c r="H14" s="36"/>
      <c r="I14" s="36"/>
      <c r="J14" s="36"/>
      <c r="K14" s="36"/>
      <c r="L14" s="36"/>
      <c r="M14" s="36"/>
      <c r="N14" s="36"/>
      <c r="O14" s="48"/>
      <c r="P14" s="48"/>
      <c r="Q14" s="48"/>
      <c r="R14" s="48"/>
      <c r="S14" s="48"/>
      <c r="T14" s="48"/>
      <c r="U14" s="48"/>
      <c r="V14" s="48"/>
      <c r="W14" s="48"/>
      <c r="X14" s="48"/>
      <c r="Y14" s="48"/>
    </row>
    <row r="15" s="1" customFormat="1" ht="30" customHeight="1" spans="1:25">
      <c r="A15" s="34"/>
      <c r="B15" s="34" t="s">
        <v>1313</v>
      </c>
      <c r="C15" s="36"/>
      <c r="D15" s="36"/>
      <c r="E15" s="36"/>
      <c r="F15" s="37"/>
      <c r="G15" s="36"/>
      <c r="H15" s="36"/>
      <c r="I15" s="36"/>
      <c r="J15" s="36"/>
      <c r="K15" s="36"/>
      <c r="L15" s="36"/>
      <c r="M15" s="36"/>
      <c r="N15" s="36"/>
      <c r="O15" s="48"/>
      <c r="P15" s="48"/>
      <c r="Q15" s="48"/>
      <c r="R15" s="48"/>
      <c r="S15" s="48"/>
      <c r="T15" s="48"/>
      <c r="U15" s="48"/>
      <c r="V15" s="48"/>
      <c r="W15" s="48"/>
      <c r="X15" s="48"/>
      <c r="Y15" s="48"/>
    </row>
    <row r="16" s="1" customFormat="1" ht="30" customHeight="1" spans="1:25">
      <c r="A16" s="30" t="s">
        <v>156</v>
      </c>
      <c r="B16" s="31"/>
      <c r="C16" s="32"/>
      <c r="D16" s="32"/>
      <c r="E16" s="32"/>
      <c r="F16" s="33" t="s">
        <v>1312</v>
      </c>
      <c r="G16" s="32"/>
      <c r="H16" s="32"/>
      <c r="I16" s="32"/>
      <c r="J16" s="32"/>
      <c r="K16" s="32"/>
      <c r="L16" s="32"/>
      <c r="M16" s="32"/>
      <c r="N16" s="32"/>
      <c r="O16" s="47"/>
      <c r="P16" s="47"/>
      <c r="Q16" s="47"/>
      <c r="R16" s="47"/>
      <c r="S16" s="47"/>
      <c r="T16" s="47"/>
      <c r="U16" s="47"/>
      <c r="V16" s="47"/>
      <c r="W16" s="47"/>
      <c r="X16" s="47"/>
      <c r="Y16" s="47"/>
    </row>
    <row r="17" s="1" customFormat="1" ht="30" customHeight="1" spans="1:25">
      <c r="A17" s="34"/>
      <c r="B17" s="34">
        <v>1</v>
      </c>
      <c r="C17" s="36"/>
      <c r="D17" s="36"/>
      <c r="E17" s="36"/>
      <c r="F17" s="37"/>
      <c r="G17" s="36"/>
      <c r="H17" s="36"/>
      <c r="I17" s="36"/>
      <c r="J17" s="36"/>
      <c r="K17" s="36"/>
      <c r="L17" s="36"/>
      <c r="M17" s="36"/>
      <c r="N17" s="36"/>
      <c r="O17" s="48"/>
      <c r="P17" s="48"/>
      <c r="Q17" s="48"/>
      <c r="R17" s="48"/>
      <c r="S17" s="48"/>
      <c r="T17" s="48"/>
      <c r="U17" s="48"/>
      <c r="V17" s="48"/>
      <c r="W17" s="48"/>
      <c r="X17" s="48"/>
      <c r="Y17" s="48"/>
    </row>
    <row r="18" s="1" customFormat="1" ht="30" customHeight="1" spans="1:25">
      <c r="A18" s="34"/>
      <c r="B18" s="34" t="s">
        <v>1313</v>
      </c>
      <c r="C18" s="36"/>
      <c r="D18" s="36"/>
      <c r="E18" s="36"/>
      <c r="F18" s="37"/>
      <c r="G18" s="36"/>
      <c r="H18" s="36"/>
      <c r="I18" s="36"/>
      <c r="J18" s="36"/>
      <c r="K18" s="36"/>
      <c r="L18" s="36"/>
      <c r="M18" s="36"/>
      <c r="N18" s="36"/>
      <c r="O18" s="48"/>
      <c r="P18" s="48"/>
      <c r="Q18" s="48"/>
      <c r="R18" s="48"/>
      <c r="S18" s="48"/>
      <c r="T18" s="48"/>
      <c r="U18" s="48"/>
      <c r="V18" s="48"/>
      <c r="W18" s="48"/>
      <c r="X18" s="48"/>
      <c r="Y18" s="48"/>
    </row>
    <row r="19" s="1" customFormat="1" ht="30" customHeight="1" spans="1:25">
      <c r="A19" s="30" t="s">
        <v>157</v>
      </c>
      <c r="B19" s="31"/>
      <c r="C19" s="32"/>
      <c r="D19" s="32"/>
      <c r="E19" s="32"/>
      <c r="F19" s="33" t="s">
        <v>1312</v>
      </c>
      <c r="G19" s="32"/>
      <c r="H19" s="32"/>
      <c r="I19" s="32"/>
      <c r="J19" s="32"/>
      <c r="K19" s="32"/>
      <c r="L19" s="32"/>
      <c r="M19" s="32"/>
      <c r="N19" s="32"/>
      <c r="O19" s="47"/>
      <c r="P19" s="47"/>
      <c r="Q19" s="47"/>
      <c r="R19" s="47"/>
      <c r="S19" s="47"/>
      <c r="T19" s="47"/>
      <c r="U19" s="47"/>
      <c r="V19" s="47"/>
      <c r="W19" s="47"/>
      <c r="X19" s="47"/>
      <c r="Y19" s="47"/>
    </row>
    <row r="20" s="1" customFormat="1" ht="30" customHeight="1" spans="1:25">
      <c r="A20" s="34"/>
      <c r="B20" s="34">
        <v>1</v>
      </c>
      <c r="C20" s="36"/>
      <c r="D20" s="36"/>
      <c r="E20" s="36"/>
      <c r="F20" s="38"/>
      <c r="G20" s="36"/>
      <c r="H20" s="36"/>
      <c r="I20" s="36"/>
      <c r="J20" s="36"/>
      <c r="K20" s="36"/>
      <c r="L20" s="36"/>
      <c r="M20" s="36"/>
      <c r="N20" s="36"/>
      <c r="O20" s="48"/>
      <c r="P20" s="48"/>
      <c r="Q20" s="48"/>
      <c r="R20" s="48"/>
      <c r="S20" s="48"/>
      <c r="T20" s="48"/>
      <c r="U20" s="48"/>
      <c r="V20" s="48"/>
      <c r="W20" s="48"/>
      <c r="X20" s="48"/>
      <c r="Y20" s="48"/>
    </row>
    <row r="21" s="1" customFormat="1" ht="30" customHeight="1" spans="1:25">
      <c r="A21" s="34"/>
      <c r="B21" s="34" t="s">
        <v>1313</v>
      </c>
      <c r="C21" s="36"/>
      <c r="D21" s="36"/>
      <c r="E21" s="36"/>
      <c r="F21" s="38"/>
      <c r="G21" s="36"/>
      <c r="H21" s="36"/>
      <c r="I21" s="36"/>
      <c r="J21" s="36"/>
      <c r="K21" s="36"/>
      <c r="L21" s="36"/>
      <c r="M21" s="36"/>
      <c r="N21" s="36"/>
      <c r="O21" s="48"/>
      <c r="P21" s="48"/>
      <c r="Q21" s="48"/>
      <c r="R21" s="48"/>
      <c r="S21" s="48"/>
      <c r="T21" s="48"/>
      <c r="U21" s="48"/>
      <c r="V21" s="48"/>
      <c r="W21" s="48"/>
      <c r="X21" s="48"/>
      <c r="Y21" s="48"/>
    </row>
    <row r="22" s="1" customFormat="1" ht="30" customHeight="1" spans="1:25">
      <c r="A22" s="30" t="s">
        <v>158</v>
      </c>
      <c r="B22" s="31"/>
      <c r="C22" s="32"/>
      <c r="D22" s="32"/>
      <c r="E22" s="32"/>
      <c r="F22" s="33" t="s">
        <v>1312</v>
      </c>
      <c r="G22" s="32"/>
      <c r="H22" s="32"/>
      <c r="I22" s="32"/>
      <c r="J22" s="32"/>
      <c r="K22" s="32"/>
      <c r="L22" s="32"/>
      <c r="M22" s="32"/>
      <c r="N22" s="32"/>
      <c r="O22" s="47"/>
      <c r="P22" s="47"/>
      <c r="Q22" s="47"/>
      <c r="R22" s="47"/>
      <c r="S22" s="47"/>
      <c r="T22" s="47"/>
      <c r="U22" s="47"/>
      <c r="V22" s="47"/>
      <c r="W22" s="47"/>
      <c r="X22" s="47"/>
      <c r="Y22" s="47"/>
    </row>
    <row r="23" s="1" customFormat="1" ht="30" customHeight="1" spans="1:25">
      <c r="A23" s="34"/>
      <c r="B23" s="34">
        <v>1</v>
      </c>
      <c r="C23" s="36"/>
      <c r="D23" s="36"/>
      <c r="E23" s="36"/>
      <c r="F23" s="38"/>
      <c r="G23" s="36"/>
      <c r="H23" s="36"/>
      <c r="I23" s="36"/>
      <c r="J23" s="36"/>
      <c r="K23" s="36"/>
      <c r="L23" s="36"/>
      <c r="M23" s="36"/>
      <c r="N23" s="36"/>
      <c r="O23" s="48"/>
      <c r="P23" s="48"/>
      <c r="Q23" s="48"/>
      <c r="R23" s="48"/>
      <c r="S23" s="48"/>
      <c r="T23" s="48"/>
      <c r="U23" s="48"/>
      <c r="V23" s="48"/>
      <c r="W23" s="48"/>
      <c r="X23" s="48"/>
      <c r="Y23" s="48"/>
    </row>
    <row r="24" s="1" customFormat="1" ht="30" customHeight="1" spans="1:25">
      <c r="A24" s="34"/>
      <c r="B24" s="34" t="s">
        <v>1313</v>
      </c>
      <c r="C24" s="36"/>
      <c r="D24" s="36"/>
      <c r="E24" s="36"/>
      <c r="F24" s="38"/>
      <c r="G24" s="36"/>
      <c r="H24" s="36"/>
      <c r="I24" s="36"/>
      <c r="J24" s="36"/>
      <c r="K24" s="36"/>
      <c r="L24" s="36"/>
      <c r="M24" s="36"/>
      <c r="N24" s="36"/>
      <c r="O24" s="48"/>
      <c r="P24" s="48"/>
      <c r="Q24" s="48"/>
      <c r="R24" s="48"/>
      <c r="S24" s="48"/>
      <c r="T24" s="48"/>
      <c r="U24" s="48"/>
      <c r="V24" s="48"/>
      <c r="W24" s="48"/>
      <c r="X24" s="48"/>
      <c r="Y24" s="48"/>
    </row>
    <row r="25" s="1" customFormat="1" ht="30" customHeight="1" spans="1:25">
      <c r="A25" s="30" t="s">
        <v>1314</v>
      </c>
      <c r="B25" s="31"/>
      <c r="C25" s="32"/>
      <c r="D25" s="32"/>
      <c r="E25" s="32"/>
      <c r="F25" s="33" t="s">
        <v>1312</v>
      </c>
      <c r="G25" s="32"/>
      <c r="H25" s="32"/>
      <c r="I25" s="32"/>
      <c r="J25" s="32"/>
      <c r="K25" s="32"/>
      <c r="L25" s="32"/>
      <c r="M25" s="32"/>
      <c r="N25" s="32"/>
      <c r="O25" s="47"/>
      <c r="P25" s="47"/>
      <c r="Q25" s="47"/>
      <c r="R25" s="47"/>
      <c r="S25" s="47"/>
      <c r="T25" s="47"/>
      <c r="U25" s="47"/>
      <c r="V25" s="47"/>
      <c r="W25" s="47"/>
      <c r="X25" s="47"/>
      <c r="Y25" s="47"/>
    </row>
    <row r="26" s="1" customFormat="1" ht="30" customHeight="1" spans="1:25">
      <c r="A26" s="34"/>
      <c r="B26" s="34">
        <v>1</v>
      </c>
      <c r="C26" s="36"/>
      <c r="D26" s="36"/>
      <c r="E26" s="36"/>
      <c r="F26" s="38"/>
      <c r="G26" s="36"/>
      <c r="H26" s="36"/>
      <c r="I26" s="36"/>
      <c r="J26" s="36"/>
      <c r="K26" s="36"/>
      <c r="L26" s="36"/>
      <c r="M26" s="36"/>
      <c r="N26" s="36"/>
      <c r="O26" s="48"/>
      <c r="P26" s="48"/>
      <c r="Q26" s="48"/>
      <c r="R26" s="48"/>
      <c r="S26" s="48"/>
      <c r="T26" s="48"/>
      <c r="U26" s="48"/>
      <c r="V26" s="48"/>
      <c r="W26" s="48"/>
      <c r="X26" s="48"/>
      <c r="Y26" s="48"/>
    </row>
    <row r="27" s="1" customFormat="1" ht="30" customHeight="1" spans="1:25">
      <c r="A27" s="34"/>
      <c r="B27" s="34" t="s">
        <v>1313</v>
      </c>
      <c r="C27" s="36"/>
      <c r="D27" s="36"/>
      <c r="E27" s="36"/>
      <c r="F27" s="38"/>
      <c r="G27" s="36"/>
      <c r="H27" s="36"/>
      <c r="I27" s="36"/>
      <c r="J27" s="36"/>
      <c r="K27" s="36"/>
      <c r="L27" s="36"/>
      <c r="M27" s="36"/>
      <c r="N27" s="36"/>
      <c r="O27" s="48"/>
      <c r="P27" s="48"/>
      <c r="Q27" s="48"/>
      <c r="R27" s="48"/>
      <c r="S27" s="48"/>
      <c r="T27" s="48"/>
      <c r="U27" s="48"/>
      <c r="V27" s="48"/>
      <c r="W27" s="48"/>
      <c r="X27" s="48"/>
      <c r="Y27" s="48"/>
    </row>
    <row r="28" s="1" customFormat="1" ht="43" customHeight="1" spans="1:25">
      <c r="A28" s="27" t="s">
        <v>166</v>
      </c>
      <c r="B28" s="39"/>
      <c r="C28" s="40"/>
      <c r="D28" s="40"/>
      <c r="E28" s="40"/>
      <c r="F28" s="28" t="s">
        <v>1311</v>
      </c>
      <c r="G28" s="40"/>
      <c r="H28" s="40"/>
      <c r="I28" s="40"/>
      <c r="J28" s="40"/>
      <c r="K28" s="40"/>
      <c r="L28" s="40"/>
      <c r="M28" s="40"/>
      <c r="N28" s="40"/>
      <c r="O28" s="49"/>
      <c r="P28" s="49"/>
      <c r="Q28" s="49"/>
      <c r="R28" s="49"/>
      <c r="S28" s="49"/>
      <c r="T28" s="49"/>
      <c r="U28" s="49"/>
      <c r="V28" s="49"/>
      <c r="W28" s="49"/>
      <c r="X28" s="49"/>
      <c r="Y28" s="49"/>
    </row>
    <row r="29" s="1" customFormat="1" ht="30" customHeight="1" spans="1:25">
      <c r="A29" s="30" t="s">
        <v>167</v>
      </c>
      <c r="B29" s="31"/>
      <c r="C29" s="32"/>
      <c r="D29" s="32"/>
      <c r="E29" s="32"/>
      <c r="F29" s="33" t="s">
        <v>1312</v>
      </c>
      <c r="G29" s="32"/>
      <c r="H29" s="32"/>
      <c r="I29" s="32"/>
      <c r="J29" s="32"/>
      <c r="K29" s="32"/>
      <c r="L29" s="32"/>
      <c r="M29" s="32"/>
      <c r="N29" s="32"/>
      <c r="O29" s="47"/>
      <c r="P29" s="47"/>
      <c r="Q29" s="47"/>
      <c r="R29" s="47"/>
      <c r="S29" s="47"/>
      <c r="T29" s="47"/>
      <c r="U29" s="47"/>
      <c r="V29" s="47"/>
      <c r="W29" s="47"/>
      <c r="X29" s="47"/>
      <c r="Y29" s="47"/>
    </row>
    <row r="30" s="1" customFormat="1" ht="30" customHeight="1" spans="1:25">
      <c r="A30" s="34"/>
      <c r="B30" s="34">
        <v>1</v>
      </c>
      <c r="C30" s="36"/>
      <c r="D30" s="36"/>
      <c r="E30" s="36"/>
      <c r="F30" s="38"/>
      <c r="G30" s="36"/>
      <c r="H30" s="36"/>
      <c r="I30" s="36"/>
      <c r="J30" s="36"/>
      <c r="K30" s="36"/>
      <c r="L30" s="36"/>
      <c r="M30" s="36"/>
      <c r="N30" s="36"/>
      <c r="O30" s="48"/>
      <c r="P30" s="48"/>
      <c r="Q30" s="48"/>
      <c r="R30" s="48"/>
      <c r="S30" s="48"/>
      <c r="T30" s="48"/>
      <c r="U30" s="48"/>
      <c r="V30" s="48"/>
      <c r="W30" s="48"/>
      <c r="X30" s="48"/>
      <c r="Y30" s="48"/>
    </row>
    <row r="31" s="1" customFormat="1" ht="30" customHeight="1" spans="1:25">
      <c r="A31" s="34"/>
      <c r="B31" s="34" t="s">
        <v>1313</v>
      </c>
      <c r="C31" s="36"/>
      <c r="D31" s="36"/>
      <c r="E31" s="36"/>
      <c r="F31" s="38"/>
      <c r="G31" s="36"/>
      <c r="H31" s="36"/>
      <c r="I31" s="36"/>
      <c r="J31" s="36"/>
      <c r="K31" s="36"/>
      <c r="L31" s="36"/>
      <c r="M31" s="36"/>
      <c r="N31" s="36"/>
      <c r="O31" s="48"/>
      <c r="P31" s="48"/>
      <c r="Q31" s="48"/>
      <c r="R31" s="48"/>
      <c r="S31" s="48"/>
      <c r="T31" s="48"/>
      <c r="U31" s="48"/>
      <c r="V31" s="48"/>
      <c r="W31" s="48"/>
      <c r="X31" s="48"/>
      <c r="Y31" s="48"/>
    </row>
    <row r="32" s="1" customFormat="1" ht="30" customHeight="1" spans="1:25">
      <c r="A32" s="30" t="s">
        <v>168</v>
      </c>
      <c r="B32" s="31"/>
      <c r="C32" s="32"/>
      <c r="D32" s="32"/>
      <c r="E32" s="32"/>
      <c r="F32" s="33" t="s">
        <v>1312</v>
      </c>
      <c r="G32" s="32"/>
      <c r="H32" s="32"/>
      <c r="I32" s="32"/>
      <c r="J32" s="32"/>
      <c r="K32" s="32"/>
      <c r="L32" s="32"/>
      <c r="M32" s="32"/>
      <c r="N32" s="32"/>
      <c r="O32" s="47"/>
      <c r="P32" s="47"/>
      <c r="Q32" s="47"/>
      <c r="R32" s="47"/>
      <c r="S32" s="47"/>
      <c r="T32" s="47"/>
      <c r="U32" s="47"/>
      <c r="V32" s="47"/>
      <c r="W32" s="47"/>
      <c r="X32" s="47"/>
      <c r="Y32" s="47"/>
    </row>
    <row r="33" s="1" customFormat="1" ht="30" customHeight="1" spans="1:25">
      <c r="A33" s="34"/>
      <c r="B33" s="34">
        <v>1</v>
      </c>
      <c r="C33" s="36"/>
      <c r="D33" s="36"/>
      <c r="E33" s="36"/>
      <c r="F33" s="38"/>
      <c r="G33" s="36"/>
      <c r="H33" s="36"/>
      <c r="I33" s="36"/>
      <c r="J33" s="36"/>
      <c r="K33" s="36"/>
      <c r="L33" s="36"/>
      <c r="M33" s="36"/>
      <c r="N33" s="36"/>
      <c r="O33" s="48"/>
      <c r="P33" s="48"/>
      <c r="Q33" s="48"/>
      <c r="R33" s="48"/>
      <c r="S33" s="48"/>
      <c r="T33" s="48"/>
      <c r="U33" s="48"/>
      <c r="V33" s="48"/>
      <c r="W33" s="48"/>
      <c r="X33" s="48"/>
      <c r="Y33" s="48"/>
    </row>
    <row r="34" s="1" customFormat="1" ht="30" customHeight="1" spans="1:25">
      <c r="A34" s="34"/>
      <c r="B34" s="34" t="s">
        <v>1313</v>
      </c>
      <c r="C34" s="36"/>
      <c r="D34" s="36"/>
      <c r="E34" s="36"/>
      <c r="F34" s="38"/>
      <c r="G34" s="36"/>
      <c r="H34" s="36"/>
      <c r="I34" s="36"/>
      <c r="J34" s="36"/>
      <c r="K34" s="36"/>
      <c r="L34" s="36"/>
      <c r="M34" s="36"/>
      <c r="N34" s="36"/>
      <c r="O34" s="48"/>
      <c r="P34" s="48"/>
      <c r="Q34" s="48"/>
      <c r="R34" s="48"/>
      <c r="S34" s="48"/>
      <c r="T34" s="48"/>
      <c r="U34" s="48"/>
      <c r="V34" s="48"/>
      <c r="W34" s="48"/>
      <c r="X34" s="48"/>
      <c r="Y34" s="48"/>
    </row>
    <row r="35" s="1" customFormat="1" ht="30" customHeight="1" spans="1:25">
      <c r="A35" s="30" t="s">
        <v>191</v>
      </c>
      <c r="B35" s="31"/>
      <c r="C35" s="32"/>
      <c r="D35" s="32"/>
      <c r="E35" s="32"/>
      <c r="F35" s="33" t="s">
        <v>1312</v>
      </c>
      <c r="G35" s="32"/>
      <c r="H35" s="32"/>
      <c r="I35" s="32"/>
      <c r="J35" s="32"/>
      <c r="K35" s="32"/>
      <c r="L35" s="32"/>
      <c r="M35" s="32"/>
      <c r="N35" s="32"/>
      <c r="O35" s="47"/>
      <c r="P35" s="47"/>
      <c r="Q35" s="47"/>
      <c r="R35" s="47"/>
      <c r="S35" s="47"/>
      <c r="T35" s="47"/>
      <c r="U35" s="47"/>
      <c r="V35" s="47"/>
      <c r="W35" s="47"/>
      <c r="X35" s="47"/>
      <c r="Y35" s="47"/>
    </row>
    <row r="36" s="1" customFormat="1" ht="30" customHeight="1" spans="1:25">
      <c r="A36" s="34"/>
      <c r="B36" s="34">
        <v>1</v>
      </c>
      <c r="C36" s="36"/>
      <c r="D36" s="36"/>
      <c r="E36" s="36"/>
      <c r="F36" s="38"/>
      <c r="G36" s="36"/>
      <c r="H36" s="36"/>
      <c r="I36" s="36"/>
      <c r="J36" s="36"/>
      <c r="K36" s="36"/>
      <c r="L36" s="36"/>
      <c r="M36" s="36"/>
      <c r="N36" s="36"/>
      <c r="O36" s="48"/>
      <c r="P36" s="48"/>
      <c r="Q36" s="48"/>
      <c r="R36" s="48"/>
      <c r="S36" s="48"/>
      <c r="T36" s="48"/>
      <c r="U36" s="48"/>
      <c r="V36" s="48"/>
      <c r="W36" s="48"/>
      <c r="X36" s="48"/>
      <c r="Y36" s="48"/>
    </row>
    <row r="37" s="1" customFormat="1" ht="30" customHeight="1" spans="1:25">
      <c r="A37" s="34"/>
      <c r="B37" s="34" t="s">
        <v>1313</v>
      </c>
      <c r="C37" s="36"/>
      <c r="D37" s="36"/>
      <c r="E37" s="36"/>
      <c r="F37" s="38"/>
      <c r="G37" s="36"/>
      <c r="H37" s="36"/>
      <c r="I37" s="36"/>
      <c r="J37" s="36"/>
      <c r="K37" s="36"/>
      <c r="L37" s="36"/>
      <c r="M37" s="36"/>
      <c r="N37" s="36"/>
      <c r="O37" s="48"/>
      <c r="P37" s="48"/>
      <c r="Q37" s="48"/>
      <c r="R37" s="48"/>
      <c r="S37" s="48"/>
      <c r="T37" s="48"/>
      <c r="U37" s="48"/>
      <c r="V37" s="48"/>
      <c r="W37" s="48"/>
      <c r="X37" s="48"/>
      <c r="Y37" s="48"/>
    </row>
    <row r="38" s="1" customFormat="1" ht="30" customHeight="1" spans="1:25">
      <c r="A38" s="30" t="s">
        <v>1315</v>
      </c>
      <c r="B38" s="31"/>
      <c r="C38" s="32"/>
      <c r="D38" s="32"/>
      <c r="E38" s="32"/>
      <c r="F38" s="33" t="s">
        <v>1312</v>
      </c>
      <c r="G38" s="32"/>
      <c r="H38" s="32"/>
      <c r="I38" s="32"/>
      <c r="J38" s="32"/>
      <c r="K38" s="32"/>
      <c r="L38" s="32"/>
      <c r="M38" s="32"/>
      <c r="N38" s="32"/>
      <c r="O38" s="47"/>
      <c r="P38" s="47"/>
      <c r="Q38" s="47"/>
      <c r="R38" s="47"/>
      <c r="S38" s="47"/>
      <c r="T38" s="47"/>
      <c r="U38" s="47"/>
      <c r="V38" s="47"/>
      <c r="W38" s="47"/>
      <c r="X38" s="47"/>
      <c r="Y38" s="47"/>
    </row>
    <row r="39" s="1" customFormat="1" ht="30" customHeight="1" spans="1:25">
      <c r="A39" s="34"/>
      <c r="B39" s="34">
        <v>1</v>
      </c>
      <c r="C39" s="36"/>
      <c r="D39" s="36"/>
      <c r="E39" s="36"/>
      <c r="F39" s="38"/>
      <c r="G39" s="36"/>
      <c r="H39" s="36"/>
      <c r="I39" s="36"/>
      <c r="J39" s="36"/>
      <c r="K39" s="36"/>
      <c r="L39" s="36"/>
      <c r="M39" s="36"/>
      <c r="N39" s="36"/>
      <c r="O39" s="48"/>
      <c r="P39" s="48"/>
      <c r="Q39" s="48"/>
      <c r="R39" s="48"/>
      <c r="S39" s="48"/>
      <c r="T39" s="48"/>
      <c r="U39" s="48"/>
      <c r="V39" s="48"/>
      <c r="W39" s="48"/>
      <c r="X39" s="48"/>
      <c r="Y39" s="48"/>
    </row>
    <row r="40" s="1" customFormat="1" ht="30" customHeight="1" spans="1:25">
      <c r="A40" s="34"/>
      <c r="B40" s="34" t="s">
        <v>1313</v>
      </c>
      <c r="C40" s="36"/>
      <c r="D40" s="36"/>
      <c r="E40" s="36"/>
      <c r="F40" s="38"/>
      <c r="G40" s="36"/>
      <c r="H40" s="36"/>
      <c r="I40" s="36"/>
      <c r="J40" s="36"/>
      <c r="K40" s="36"/>
      <c r="L40" s="36"/>
      <c r="M40" s="36"/>
      <c r="N40" s="36"/>
      <c r="O40" s="48"/>
      <c r="P40" s="48"/>
      <c r="Q40" s="48"/>
      <c r="R40" s="48"/>
      <c r="S40" s="48"/>
      <c r="T40" s="48"/>
      <c r="U40" s="48"/>
      <c r="V40" s="48"/>
      <c r="W40" s="48"/>
      <c r="X40" s="48"/>
      <c r="Y40" s="48"/>
    </row>
    <row r="41" s="1" customFormat="1" ht="30" customHeight="1" spans="1:25">
      <c r="A41" s="27" t="s">
        <v>205</v>
      </c>
      <c r="B41" s="39"/>
      <c r="C41" s="40"/>
      <c r="D41" s="40"/>
      <c r="E41" s="40"/>
      <c r="F41" s="28" t="s">
        <v>1311</v>
      </c>
      <c r="G41" s="40"/>
      <c r="H41" s="40"/>
      <c r="I41" s="40"/>
      <c r="J41" s="40"/>
      <c r="K41" s="40"/>
      <c r="L41" s="40"/>
      <c r="M41" s="40"/>
      <c r="N41" s="40"/>
      <c r="O41" s="49"/>
      <c r="P41" s="49"/>
      <c r="Q41" s="49"/>
      <c r="R41" s="49"/>
      <c r="S41" s="49"/>
      <c r="T41" s="49"/>
      <c r="U41" s="49"/>
      <c r="V41" s="49"/>
      <c r="W41" s="49"/>
      <c r="X41" s="49"/>
      <c r="Y41" s="49"/>
    </row>
    <row r="42" s="1" customFormat="1" ht="30" customHeight="1" spans="1:25">
      <c r="A42" s="30" t="s">
        <v>206</v>
      </c>
      <c r="B42" s="31"/>
      <c r="C42" s="32"/>
      <c r="D42" s="32"/>
      <c r="E42" s="32"/>
      <c r="F42" s="33" t="s">
        <v>1312</v>
      </c>
      <c r="G42" s="32"/>
      <c r="H42" s="32"/>
      <c r="I42" s="32"/>
      <c r="J42" s="32"/>
      <c r="K42" s="32"/>
      <c r="L42" s="32"/>
      <c r="M42" s="32"/>
      <c r="N42" s="32"/>
      <c r="O42" s="47"/>
      <c r="P42" s="47"/>
      <c r="Q42" s="47"/>
      <c r="R42" s="47"/>
      <c r="S42" s="47"/>
      <c r="T42" s="47"/>
      <c r="U42" s="47"/>
      <c r="V42" s="47"/>
      <c r="W42" s="47"/>
      <c r="X42" s="47"/>
      <c r="Y42" s="47"/>
    </row>
    <row r="43" s="1" customFormat="1" ht="20" customHeight="1" spans="1:25">
      <c r="A43" s="34"/>
      <c r="B43" s="34">
        <v>1</v>
      </c>
      <c r="C43" s="36"/>
      <c r="D43" s="36"/>
      <c r="E43" s="36"/>
      <c r="F43" s="38"/>
      <c r="G43" s="36"/>
      <c r="H43" s="36"/>
      <c r="I43" s="36"/>
      <c r="J43" s="36"/>
      <c r="K43" s="36"/>
      <c r="L43" s="36"/>
      <c r="M43" s="36"/>
      <c r="N43" s="36"/>
      <c r="O43" s="48"/>
      <c r="P43" s="48"/>
      <c r="Q43" s="48"/>
      <c r="R43" s="48"/>
      <c r="S43" s="48"/>
      <c r="T43" s="48"/>
      <c r="U43" s="48"/>
      <c r="V43" s="48"/>
      <c r="W43" s="48"/>
      <c r="X43" s="48"/>
      <c r="Y43" s="48"/>
    </row>
    <row r="44" customFormat="1" ht="151" customHeight="1" spans="1:25">
      <c r="A44" s="41"/>
      <c r="B44" s="42" t="s">
        <v>1335</v>
      </c>
      <c r="C44" s="42" t="s">
        <v>1336</v>
      </c>
      <c r="D44" s="42" t="s">
        <v>132</v>
      </c>
      <c r="E44" s="42" t="s">
        <v>1337</v>
      </c>
      <c r="F44" s="37"/>
      <c r="G44" s="37" t="s">
        <v>630</v>
      </c>
      <c r="H44" s="37" t="s">
        <v>1338</v>
      </c>
      <c r="I44" s="35" t="s">
        <v>86</v>
      </c>
      <c r="J44" s="35" t="s">
        <v>86</v>
      </c>
      <c r="K44" s="35" t="s">
        <v>86</v>
      </c>
      <c r="L44" s="35">
        <v>22</v>
      </c>
      <c r="M44" s="35">
        <v>71</v>
      </c>
      <c r="N44" s="35">
        <v>67</v>
      </c>
      <c r="O44" s="35">
        <v>225</v>
      </c>
      <c r="P44" s="50">
        <f t="shared" ref="P44:P48" si="0">Q44+V44</f>
        <v>20</v>
      </c>
      <c r="Q44" s="50">
        <f t="shared" ref="Q44:Q48" si="1">SUBTOTAL(9,R44:U44)</f>
        <v>20</v>
      </c>
      <c r="R44" s="35"/>
      <c r="S44" s="35">
        <v>20</v>
      </c>
      <c r="T44" s="35"/>
      <c r="U44" s="35"/>
      <c r="V44" s="35"/>
      <c r="W44" s="37" t="s">
        <v>1339</v>
      </c>
      <c r="X44" s="37" t="s">
        <v>1339</v>
      </c>
      <c r="Y44" s="37" t="s">
        <v>1340</v>
      </c>
    </row>
    <row r="45" s="3" customFormat="1" ht="214" customHeight="1" spans="1:25">
      <c r="A45" s="41"/>
      <c r="B45" s="42" t="s">
        <v>1341</v>
      </c>
      <c r="C45" s="42" t="s">
        <v>1342</v>
      </c>
      <c r="D45" s="42" t="s">
        <v>132</v>
      </c>
      <c r="E45" s="42" t="s">
        <v>1343</v>
      </c>
      <c r="F45" s="37"/>
      <c r="G45" s="37" t="s">
        <v>128</v>
      </c>
      <c r="H45" s="37" t="s">
        <v>1344</v>
      </c>
      <c r="I45" s="35" t="s">
        <v>95</v>
      </c>
      <c r="J45" s="35" t="s">
        <v>86</v>
      </c>
      <c r="K45" s="35" t="s">
        <v>86</v>
      </c>
      <c r="L45" s="35">
        <v>15</v>
      </c>
      <c r="M45" s="35">
        <v>48</v>
      </c>
      <c r="N45" s="35">
        <v>44</v>
      </c>
      <c r="O45" s="35">
        <v>156</v>
      </c>
      <c r="P45" s="50">
        <f t="shared" si="0"/>
        <v>20</v>
      </c>
      <c r="Q45" s="50">
        <f t="shared" si="1"/>
        <v>20</v>
      </c>
      <c r="R45" s="35"/>
      <c r="S45" s="35">
        <v>20</v>
      </c>
      <c r="T45" s="35"/>
      <c r="U45" s="35"/>
      <c r="V45" s="35"/>
      <c r="W45" s="37" t="s">
        <v>1339</v>
      </c>
      <c r="X45" s="37" t="s">
        <v>1339</v>
      </c>
      <c r="Y45" s="37" t="s">
        <v>1345</v>
      </c>
    </row>
    <row r="46" s="4" customFormat="1" ht="257" customHeight="1" spans="1:25">
      <c r="A46" s="41"/>
      <c r="B46" s="42" t="s">
        <v>1346</v>
      </c>
      <c r="C46" s="42" t="s">
        <v>1347</v>
      </c>
      <c r="D46" s="42" t="s">
        <v>132</v>
      </c>
      <c r="E46" s="42" t="s">
        <v>1348</v>
      </c>
      <c r="F46" s="37"/>
      <c r="G46" s="37" t="s">
        <v>203</v>
      </c>
      <c r="H46" s="37" t="s">
        <v>1349</v>
      </c>
      <c r="I46" s="35" t="s">
        <v>86</v>
      </c>
      <c r="J46" s="35" t="s">
        <v>86</v>
      </c>
      <c r="K46" s="35" t="s">
        <v>86</v>
      </c>
      <c r="L46" s="35">
        <v>15</v>
      </c>
      <c r="M46" s="35">
        <v>17</v>
      </c>
      <c r="N46" s="35">
        <v>43</v>
      </c>
      <c r="O46" s="35">
        <v>158</v>
      </c>
      <c r="P46" s="50">
        <f t="shared" si="0"/>
        <v>15</v>
      </c>
      <c r="Q46" s="50">
        <f t="shared" si="1"/>
        <v>15</v>
      </c>
      <c r="R46" s="35"/>
      <c r="S46" s="35">
        <v>15</v>
      </c>
      <c r="T46" s="35"/>
      <c r="U46" s="35"/>
      <c r="V46" s="35"/>
      <c r="W46" s="37" t="s">
        <v>1339</v>
      </c>
      <c r="X46" s="37" t="s">
        <v>1339</v>
      </c>
      <c r="Y46" s="37" t="s">
        <v>1350</v>
      </c>
    </row>
    <row r="47" customFormat="1" ht="210" customHeight="1" spans="1:25">
      <c r="A47" s="41"/>
      <c r="B47" s="42" t="s">
        <v>1351</v>
      </c>
      <c r="C47" s="42" t="s">
        <v>1352</v>
      </c>
      <c r="D47" s="42" t="s">
        <v>132</v>
      </c>
      <c r="E47" s="42" t="s">
        <v>1353</v>
      </c>
      <c r="F47" s="37"/>
      <c r="G47" s="37" t="s">
        <v>111</v>
      </c>
      <c r="H47" s="37" t="s">
        <v>1354</v>
      </c>
      <c r="I47" s="35" t="s">
        <v>95</v>
      </c>
      <c r="J47" s="35" t="s">
        <v>86</v>
      </c>
      <c r="K47" s="35" t="s">
        <v>86</v>
      </c>
      <c r="L47" s="35">
        <v>15</v>
      </c>
      <c r="M47" s="35">
        <v>39</v>
      </c>
      <c r="N47" s="35">
        <v>46</v>
      </c>
      <c r="O47" s="35">
        <v>166</v>
      </c>
      <c r="P47" s="50">
        <f t="shared" si="0"/>
        <v>20</v>
      </c>
      <c r="Q47" s="50">
        <f t="shared" si="1"/>
        <v>20</v>
      </c>
      <c r="R47" s="35"/>
      <c r="S47" s="35">
        <v>20</v>
      </c>
      <c r="T47" s="35"/>
      <c r="U47" s="35"/>
      <c r="V47" s="35"/>
      <c r="W47" s="37" t="s">
        <v>1339</v>
      </c>
      <c r="X47" s="37" t="s">
        <v>1339</v>
      </c>
      <c r="Y47" s="37" t="s">
        <v>1345</v>
      </c>
    </row>
    <row r="48" customFormat="1" ht="144" spans="1:25">
      <c r="A48" s="41"/>
      <c r="B48" s="42" t="s">
        <v>1355</v>
      </c>
      <c r="C48" s="42" t="s">
        <v>1356</v>
      </c>
      <c r="D48" s="42" t="s">
        <v>132</v>
      </c>
      <c r="E48" s="42" t="s">
        <v>1357</v>
      </c>
      <c r="F48" s="37"/>
      <c r="G48" s="37" t="s">
        <v>106</v>
      </c>
      <c r="H48" s="37" t="s">
        <v>227</v>
      </c>
      <c r="I48" s="35" t="s">
        <v>86</v>
      </c>
      <c r="J48" s="35" t="s">
        <v>86</v>
      </c>
      <c r="K48" s="35" t="s">
        <v>86</v>
      </c>
      <c r="L48" s="35">
        <v>20</v>
      </c>
      <c r="M48" s="35">
        <v>64</v>
      </c>
      <c r="N48" s="35">
        <v>62</v>
      </c>
      <c r="O48" s="35">
        <v>214</v>
      </c>
      <c r="P48" s="50">
        <f t="shared" si="0"/>
        <v>16</v>
      </c>
      <c r="Q48" s="50">
        <f t="shared" si="1"/>
        <v>16</v>
      </c>
      <c r="R48" s="35"/>
      <c r="S48" s="35">
        <v>16</v>
      </c>
      <c r="T48" s="35"/>
      <c r="U48" s="35"/>
      <c r="V48" s="35"/>
      <c r="W48" s="37" t="s">
        <v>1339</v>
      </c>
      <c r="X48" s="37" t="s">
        <v>1339</v>
      </c>
      <c r="Y48" s="37" t="s">
        <v>1345</v>
      </c>
    </row>
    <row r="49" s="5" customFormat="1" ht="30" customHeight="1" spans="1:25">
      <c r="A49" s="34"/>
      <c r="B49" s="34"/>
      <c r="C49" s="36"/>
      <c r="D49" s="36"/>
      <c r="E49" s="36"/>
      <c r="F49" s="38"/>
      <c r="G49" s="36"/>
      <c r="H49" s="36"/>
      <c r="I49" s="36"/>
      <c r="J49" s="36"/>
      <c r="K49" s="36"/>
      <c r="L49" s="36"/>
      <c r="M49" s="36"/>
      <c r="N49" s="36"/>
      <c r="O49" s="48"/>
      <c r="P49" s="48"/>
      <c r="Q49" s="48"/>
      <c r="R49" s="48"/>
      <c r="S49" s="48"/>
      <c r="T49" s="48"/>
      <c r="U49" s="48"/>
      <c r="V49" s="48"/>
      <c r="W49" s="48"/>
      <c r="X49" s="48"/>
      <c r="Y49" s="48"/>
    </row>
    <row r="50" s="5" customFormat="1" ht="30" customHeight="1" spans="1:25">
      <c r="A50" s="34"/>
      <c r="B50" s="34"/>
      <c r="C50" s="36"/>
      <c r="D50" s="36"/>
      <c r="E50" s="36"/>
      <c r="F50" s="38"/>
      <c r="G50" s="36"/>
      <c r="H50" s="36"/>
      <c r="I50" s="36"/>
      <c r="J50" s="36"/>
      <c r="K50" s="36"/>
      <c r="L50" s="36"/>
      <c r="M50" s="36"/>
      <c r="N50" s="36"/>
      <c r="O50" s="48"/>
      <c r="P50" s="48"/>
      <c r="Q50" s="48"/>
      <c r="R50" s="48"/>
      <c r="S50" s="48"/>
      <c r="T50" s="48"/>
      <c r="U50" s="48"/>
      <c r="V50" s="48"/>
      <c r="W50" s="48"/>
      <c r="X50" s="48"/>
      <c r="Y50" s="48"/>
    </row>
    <row r="51" s="5" customFormat="1" ht="30" customHeight="1" spans="1:25">
      <c r="A51" s="34"/>
      <c r="B51" s="34"/>
      <c r="C51" s="36"/>
      <c r="D51" s="36"/>
      <c r="E51" s="36"/>
      <c r="F51" s="38"/>
      <c r="G51" s="36"/>
      <c r="H51" s="36"/>
      <c r="I51" s="36"/>
      <c r="J51" s="36"/>
      <c r="K51" s="36"/>
      <c r="L51" s="36"/>
      <c r="M51" s="36"/>
      <c r="N51" s="36"/>
      <c r="O51" s="48"/>
      <c r="P51" s="48"/>
      <c r="Q51" s="48"/>
      <c r="R51" s="48"/>
      <c r="S51" s="48"/>
      <c r="T51" s="48"/>
      <c r="U51" s="48"/>
      <c r="V51" s="48"/>
      <c r="W51" s="48"/>
      <c r="X51" s="48"/>
      <c r="Y51" s="48"/>
    </row>
    <row r="52" s="5" customFormat="1" ht="30" customHeight="1" spans="1:25">
      <c r="A52" s="34"/>
      <c r="B52" s="34"/>
      <c r="C52" s="36"/>
      <c r="D52" s="36"/>
      <c r="E52" s="36"/>
      <c r="F52" s="38"/>
      <c r="G52" s="36"/>
      <c r="H52" s="36"/>
      <c r="I52" s="36"/>
      <c r="J52" s="36"/>
      <c r="K52" s="36"/>
      <c r="L52" s="36"/>
      <c r="M52" s="36"/>
      <c r="N52" s="36"/>
      <c r="O52" s="48"/>
      <c r="P52" s="48"/>
      <c r="Q52" s="48"/>
      <c r="R52" s="48"/>
      <c r="S52" s="48"/>
      <c r="T52" s="48"/>
      <c r="U52" s="48"/>
      <c r="V52" s="48"/>
      <c r="W52" s="48"/>
      <c r="X52" s="48"/>
      <c r="Y52" s="48"/>
    </row>
    <row r="53" s="1" customFormat="1" ht="30" customHeight="1" spans="1:25">
      <c r="A53" s="34"/>
      <c r="B53" s="34" t="s">
        <v>1313</v>
      </c>
      <c r="C53" s="36"/>
      <c r="D53" s="36"/>
      <c r="E53" s="36"/>
      <c r="F53" s="38"/>
      <c r="G53" s="36"/>
      <c r="H53" s="36"/>
      <c r="I53" s="36"/>
      <c r="J53" s="36"/>
      <c r="K53" s="36"/>
      <c r="L53" s="36"/>
      <c r="M53" s="36"/>
      <c r="N53" s="36"/>
      <c r="O53" s="48"/>
      <c r="P53" s="48"/>
      <c r="Q53" s="48"/>
      <c r="R53" s="48"/>
      <c r="S53" s="48"/>
      <c r="T53" s="48"/>
      <c r="U53" s="48"/>
      <c r="V53" s="48"/>
      <c r="W53" s="48"/>
      <c r="X53" s="48"/>
      <c r="Y53" s="48"/>
    </row>
    <row r="54" s="1" customFormat="1" ht="30" customHeight="1" spans="1:25">
      <c r="A54" s="30" t="s">
        <v>1318</v>
      </c>
      <c r="B54" s="31"/>
      <c r="C54" s="32"/>
      <c r="D54" s="32"/>
      <c r="E54" s="32"/>
      <c r="F54" s="33" t="s">
        <v>1312</v>
      </c>
      <c r="G54" s="32"/>
      <c r="H54" s="32"/>
      <c r="I54" s="32"/>
      <c r="J54" s="32"/>
      <c r="K54" s="32"/>
      <c r="L54" s="32"/>
      <c r="M54" s="32"/>
      <c r="N54" s="32"/>
      <c r="O54" s="47"/>
      <c r="P54" s="47"/>
      <c r="Q54" s="47"/>
      <c r="R54" s="47"/>
      <c r="S54" s="47"/>
      <c r="T54" s="47"/>
      <c r="U54" s="47"/>
      <c r="V54" s="47"/>
      <c r="W54" s="47"/>
      <c r="X54" s="47"/>
      <c r="Y54" s="47"/>
    </row>
    <row r="55" s="1" customFormat="1" ht="30" customHeight="1" spans="1:25">
      <c r="A55" s="34"/>
      <c r="B55" s="34">
        <v>1</v>
      </c>
      <c r="C55" s="36"/>
      <c r="D55" s="36"/>
      <c r="E55" s="36"/>
      <c r="F55" s="38"/>
      <c r="G55" s="36"/>
      <c r="H55" s="36"/>
      <c r="I55" s="36"/>
      <c r="J55" s="36"/>
      <c r="K55" s="36"/>
      <c r="L55" s="36"/>
      <c r="M55" s="36"/>
      <c r="N55" s="36"/>
      <c r="O55" s="48"/>
      <c r="P55" s="48"/>
      <c r="Q55" s="48"/>
      <c r="R55" s="48"/>
      <c r="S55" s="48"/>
      <c r="T55" s="48"/>
      <c r="U55" s="48"/>
      <c r="V55" s="48"/>
      <c r="W55" s="48"/>
      <c r="X55" s="48"/>
      <c r="Y55" s="48"/>
    </row>
    <row r="56" s="1" customFormat="1" ht="30" customHeight="1" spans="1:25">
      <c r="A56" s="34"/>
      <c r="B56" s="34" t="s">
        <v>1313</v>
      </c>
      <c r="C56" s="36"/>
      <c r="D56" s="36"/>
      <c r="E56" s="36"/>
      <c r="F56" s="38"/>
      <c r="G56" s="36"/>
      <c r="H56" s="36"/>
      <c r="I56" s="36"/>
      <c r="J56" s="36"/>
      <c r="K56" s="36"/>
      <c r="L56" s="36"/>
      <c r="M56" s="36"/>
      <c r="N56" s="36"/>
      <c r="O56" s="48"/>
      <c r="P56" s="48"/>
      <c r="Q56" s="48"/>
      <c r="R56" s="48"/>
      <c r="S56" s="48"/>
      <c r="T56" s="48"/>
      <c r="U56" s="48"/>
      <c r="V56" s="48"/>
      <c r="W56" s="48"/>
      <c r="X56" s="48"/>
      <c r="Y56" s="48"/>
    </row>
    <row r="57" s="6" customFormat="1" ht="30" customHeight="1" spans="1:25">
      <c r="A57" s="27" t="s">
        <v>461</v>
      </c>
      <c r="B57" s="39"/>
      <c r="C57" s="43"/>
      <c r="D57" s="43"/>
      <c r="E57" s="43"/>
      <c r="F57" s="28" t="s">
        <v>1311</v>
      </c>
      <c r="G57" s="43"/>
      <c r="H57" s="43"/>
      <c r="I57" s="43"/>
      <c r="J57" s="43"/>
      <c r="K57" s="43"/>
      <c r="L57" s="43"/>
      <c r="M57" s="43"/>
      <c r="N57" s="43"/>
      <c r="O57" s="51"/>
      <c r="P57" s="51"/>
      <c r="Q57" s="51"/>
      <c r="R57" s="51"/>
      <c r="S57" s="51"/>
      <c r="T57" s="51"/>
      <c r="U57" s="51"/>
      <c r="V57" s="51"/>
      <c r="W57" s="51"/>
      <c r="X57" s="51"/>
      <c r="Y57" s="51"/>
    </row>
    <row r="58" s="1" customFormat="1" ht="30" customHeight="1" spans="1:25">
      <c r="A58" s="30" t="s">
        <v>462</v>
      </c>
      <c r="B58" s="31"/>
      <c r="C58" s="32"/>
      <c r="D58" s="32"/>
      <c r="E58" s="32"/>
      <c r="F58" s="33" t="s">
        <v>1312</v>
      </c>
      <c r="G58" s="32"/>
      <c r="H58" s="32"/>
      <c r="I58" s="32"/>
      <c r="J58" s="32"/>
      <c r="K58" s="32"/>
      <c r="L58" s="32"/>
      <c r="M58" s="32"/>
      <c r="N58" s="32"/>
      <c r="O58" s="47"/>
      <c r="P58" s="47"/>
      <c r="Q58" s="47"/>
      <c r="R58" s="47"/>
      <c r="S58" s="47"/>
      <c r="T58" s="47"/>
      <c r="U58" s="47"/>
      <c r="V58" s="47"/>
      <c r="W58" s="47"/>
      <c r="X58" s="47"/>
      <c r="Y58" s="47"/>
    </row>
    <row r="59" s="1" customFormat="1" ht="30" customHeight="1" spans="1:25">
      <c r="A59" s="34"/>
      <c r="B59" s="34">
        <v>1</v>
      </c>
      <c r="C59" s="36"/>
      <c r="D59" s="36"/>
      <c r="E59" s="36"/>
      <c r="F59" s="38"/>
      <c r="G59" s="36"/>
      <c r="H59" s="36"/>
      <c r="I59" s="36"/>
      <c r="J59" s="36"/>
      <c r="K59" s="36"/>
      <c r="L59" s="36"/>
      <c r="M59" s="36"/>
      <c r="N59" s="36"/>
      <c r="O59" s="48"/>
      <c r="P59" s="48"/>
      <c r="Q59" s="48"/>
      <c r="R59" s="48"/>
      <c r="S59" s="48"/>
      <c r="T59" s="48"/>
      <c r="U59" s="48"/>
      <c r="V59" s="48"/>
      <c r="W59" s="48"/>
      <c r="X59" s="48"/>
      <c r="Y59" s="48"/>
    </row>
    <row r="60" s="1" customFormat="1" ht="30" customHeight="1" spans="1:25">
      <c r="A60" s="34"/>
      <c r="B60" s="34" t="s">
        <v>1313</v>
      </c>
      <c r="C60" s="36"/>
      <c r="D60" s="36"/>
      <c r="E60" s="36"/>
      <c r="F60" s="38"/>
      <c r="G60" s="36"/>
      <c r="H60" s="36"/>
      <c r="I60" s="36"/>
      <c r="J60" s="36"/>
      <c r="K60" s="36"/>
      <c r="L60" s="36"/>
      <c r="M60" s="36"/>
      <c r="N60" s="36"/>
      <c r="O60" s="48"/>
      <c r="P60" s="48"/>
      <c r="Q60" s="48"/>
      <c r="R60" s="48"/>
      <c r="S60" s="48"/>
      <c r="T60" s="48"/>
      <c r="U60" s="48"/>
      <c r="V60" s="48"/>
      <c r="W60" s="48"/>
      <c r="X60" s="48"/>
      <c r="Y60" s="48"/>
    </row>
    <row r="61" s="1" customFormat="1" ht="30" customHeight="1" spans="1:25">
      <c r="A61" s="30" t="s">
        <v>463</v>
      </c>
      <c r="B61" s="31"/>
      <c r="C61" s="32"/>
      <c r="D61" s="32"/>
      <c r="E61" s="32"/>
      <c r="F61" s="33" t="s">
        <v>1312</v>
      </c>
      <c r="G61" s="32"/>
      <c r="H61" s="32"/>
      <c r="I61" s="32"/>
      <c r="J61" s="32"/>
      <c r="K61" s="32"/>
      <c r="L61" s="32"/>
      <c r="M61" s="32"/>
      <c r="N61" s="32"/>
      <c r="O61" s="47"/>
      <c r="P61" s="47"/>
      <c r="Q61" s="47"/>
      <c r="R61" s="47"/>
      <c r="S61" s="47"/>
      <c r="T61" s="47"/>
      <c r="U61" s="47"/>
      <c r="V61" s="47"/>
      <c r="W61" s="47"/>
      <c r="X61" s="47"/>
      <c r="Y61" s="47"/>
    </row>
    <row r="62" s="1" customFormat="1" ht="30" customHeight="1" spans="1:25">
      <c r="A62" s="34"/>
      <c r="B62" s="34">
        <v>1</v>
      </c>
      <c r="C62" s="36"/>
      <c r="D62" s="36"/>
      <c r="E62" s="36"/>
      <c r="F62" s="38"/>
      <c r="G62" s="36"/>
      <c r="H62" s="36"/>
      <c r="I62" s="36"/>
      <c r="J62" s="36"/>
      <c r="K62" s="36"/>
      <c r="L62" s="36"/>
      <c r="M62" s="36"/>
      <c r="N62" s="36"/>
      <c r="O62" s="48"/>
      <c r="P62" s="48"/>
      <c r="Q62" s="48"/>
      <c r="R62" s="48"/>
      <c r="S62" s="48"/>
      <c r="T62" s="48"/>
      <c r="U62" s="48"/>
      <c r="V62" s="48"/>
      <c r="W62" s="48"/>
      <c r="X62" s="48"/>
      <c r="Y62" s="48"/>
    </row>
    <row r="63" s="1" customFormat="1" ht="30" customHeight="1" spans="1:25">
      <c r="A63" s="34"/>
      <c r="B63" s="34" t="s">
        <v>1313</v>
      </c>
      <c r="C63" s="36"/>
      <c r="D63" s="36"/>
      <c r="E63" s="36"/>
      <c r="F63" s="38"/>
      <c r="G63" s="36"/>
      <c r="H63" s="36"/>
      <c r="I63" s="36"/>
      <c r="J63" s="36"/>
      <c r="K63" s="36"/>
      <c r="L63" s="36"/>
      <c r="M63" s="36"/>
      <c r="N63" s="36"/>
      <c r="O63" s="48"/>
      <c r="P63" s="48"/>
      <c r="Q63" s="48"/>
      <c r="R63" s="48"/>
      <c r="S63" s="48"/>
      <c r="T63" s="48"/>
      <c r="U63" s="48"/>
      <c r="V63" s="48"/>
      <c r="W63" s="48"/>
      <c r="X63" s="48"/>
      <c r="Y63" s="48"/>
    </row>
    <row r="64" s="1" customFormat="1" ht="30" customHeight="1" spans="1:25">
      <c r="A64" s="30" t="s">
        <v>464</v>
      </c>
      <c r="B64" s="31"/>
      <c r="C64" s="32"/>
      <c r="D64" s="32"/>
      <c r="E64" s="32"/>
      <c r="F64" s="33" t="s">
        <v>1312</v>
      </c>
      <c r="G64" s="32"/>
      <c r="H64" s="32"/>
      <c r="I64" s="32"/>
      <c r="J64" s="32"/>
      <c r="K64" s="32"/>
      <c r="L64" s="32"/>
      <c r="M64" s="32"/>
      <c r="N64" s="32"/>
      <c r="O64" s="47"/>
      <c r="P64" s="47"/>
      <c r="Q64" s="47"/>
      <c r="R64" s="47"/>
      <c r="S64" s="47"/>
      <c r="T64" s="47"/>
      <c r="U64" s="47"/>
      <c r="V64" s="47"/>
      <c r="W64" s="47"/>
      <c r="X64" s="47"/>
      <c r="Y64" s="47"/>
    </row>
    <row r="65" s="1" customFormat="1" ht="30" customHeight="1" spans="1:25">
      <c r="A65" s="34"/>
      <c r="B65" s="34">
        <v>1</v>
      </c>
      <c r="C65" s="36"/>
      <c r="D65" s="36"/>
      <c r="E65" s="36"/>
      <c r="F65" s="38"/>
      <c r="G65" s="36"/>
      <c r="H65" s="36"/>
      <c r="I65" s="36"/>
      <c r="J65" s="36"/>
      <c r="K65" s="36"/>
      <c r="L65" s="36"/>
      <c r="M65" s="36"/>
      <c r="N65" s="36"/>
      <c r="O65" s="48"/>
      <c r="P65" s="48"/>
      <c r="Q65" s="48"/>
      <c r="R65" s="48"/>
      <c r="S65" s="48"/>
      <c r="T65" s="48"/>
      <c r="U65" s="48"/>
      <c r="V65" s="48"/>
      <c r="W65" s="48"/>
      <c r="X65" s="48"/>
      <c r="Y65" s="48"/>
    </row>
    <row r="66" s="1" customFormat="1" ht="30" customHeight="1" spans="1:25">
      <c r="A66" s="34"/>
      <c r="B66" s="34" t="s">
        <v>1313</v>
      </c>
      <c r="C66" s="36"/>
      <c r="D66" s="36"/>
      <c r="E66" s="36"/>
      <c r="F66" s="38"/>
      <c r="G66" s="36"/>
      <c r="H66" s="36"/>
      <c r="I66" s="36"/>
      <c r="J66" s="36"/>
      <c r="K66" s="36"/>
      <c r="L66" s="36"/>
      <c r="M66" s="36"/>
      <c r="N66" s="36"/>
      <c r="O66" s="48"/>
      <c r="P66" s="48"/>
      <c r="Q66" s="48"/>
      <c r="R66" s="48"/>
      <c r="S66" s="48"/>
      <c r="T66" s="48"/>
      <c r="U66" s="48"/>
      <c r="V66" s="48"/>
      <c r="W66" s="48"/>
      <c r="X66" s="48"/>
      <c r="Y66" s="48"/>
    </row>
    <row r="67" s="1" customFormat="1" ht="30" customHeight="1" spans="1:25">
      <c r="A67" s="30" t="s">
        <v>465</v>
      </c>
      <c r="B67" s="31"/>
      <c r="C67" s="32"/>
      <c r="D67" s="32"/>
      <c r="E67" s="32"/>
      <c r="F67" s="33" t="s">
        <v>1312</v>
      </c>
      <c r="G67" s="32"/>
      <c r="H67" s="32"/>
      <c r="I67" s="32"/>
      <c r="J67" s="32"/>
      <c r="K67" s="32"/>
      <c r="L67" s="32"/>
      <c r="M67" s="32"/>
      <c r="N67" s="32"/>
      <c r="O67" s="47"/>
      <c r="P67" s="47"/>
      <c r="Q67" s="47"/>
      <c r="R67" s="47"/>
      <c r="S67" s="47"/>
      <c r="T67" s="47"/>
      <c r="U67" s="47"/>
      <c r="V67" s="47"/>
      <c r="W67" s="47"/>
      <c r="X67" s="47"/>
      <c r="Y67" s="47"/>
    </row>
    <row r="68" s="1" customFormat="1" ht="30" customHeight="1" spans="1:25">
      <c r="A68" s="34"/>
      <c r="B68" s="34">
        <v>1</v>
      </c>
      <c r="C68" s="36"/>
      <c r="D68" s="36"/>
      <c r="E68" s="36"/>
      <c r="F68" s="38"/>
      <c r="G68" s="36"/>
      <c r="H68" s="36"/>
      <c r="I68" s="36"/>
      <c r="J68" s="36"/>
      <c r="K68" s="36"/>
      <c r="L68" s="36"/>
      <c r="M68" s="36"/>
      <c r="N68" s="36"/>
      <c r="O68" s="48"/>
      <c r="P68" s="48"/>
      <c r="Q68" s="48"/>
      <c r="R68" s="48"/>
      <c r="S68" s="48"/>
      <c r="T68" s="48"/>
      <c r="U68" s="48"/>
      <c r="V68" s="48"/>
      <c r="W68" s="48"/>
      <c r="X68" s="48"/>
      <c r="Y68" s="48"/>
    </row>
    <row r="69" s="1" customFormat="1" ht="30" customHeight="1" spans="1:25">
      <c r="A69" s="34"/>
      <c r="B69" s="34" t="s">
        <v>1313</v>
      </c>
      <c r="C69" s="36"/>
      <c r="D69" s="36"/>
      <c r="E69" s="36"/>
      <c r="F69" s="38"/>
      <c r="G69" s="36"/>
      <c r="H69" s="36"/>
      <c r="I69" s="36"/>
      <c r="J69" s="36"/>
      <c r="K69" s="36"/>
      <c r="L69" s="36"/>
      <c r="M69" s="36"/>
      <c r="N69" s="36"/>
      <c r="O69" s="48"/>
      <c r="P69" s="48"/>
      <c r="Q69" s="48"/>
      <c r="R69" s="48"/>
      <c r="S69" s="48"/>
      <c r="T69" s="48"/>
      <c r="U69" s="48"/>
      <c r="V69" s="48"/>
      <c r="W69" s="48"/>
      <c r="X69" s="48"/>
      <c r="Y69" s="48"/>
    </row>
    <row r="70" s="1" customFormat="1" ht="30" customHeight="1" spans="1:25">
      <c r="A70" s="27" t="s">
        <v>466</v>
      </c>
      <c r="B70" s="39"/>
      <c r="C70" s="40"/>
      <c r="D70" s="40"/>
      <c r="E70" s="40"/>
      <c r="F70" s="28" t="s">
        <v>1311</v>
      </c>
      <c r="G70" s="40"/>
      <c r="H70" s="40"/>
      <c r="I70" s="40"/>
      <c r="J70" s="40"/>
      <c r="K70" s="40"/>
      <c r="L70" s="40"/>
      <c r="M70" s="40"/>
      <c r="N70" s="40"/>
      <c r="O70" s="49"/>
      <c r="P70" s="49"/>
      <c r="Q70" s="49"/>
      <c r="R70" s="49"/>
      <c r="S70" s="49"/>
      <c r="T70" s="49"/>
      <c r="U70" s="49"/>
      <c r="V70" s="49"/>
      <c r="W70" s="49"/>
      <c r="X70" s="49"/>
      <c r="Y70" s="49"/>
    </row>
    <row r="71" s="1" customFormat="1" ht="30" customHeight="1" spans="1:25">
      <c r="A71" s="30" t="s">
        <v>467</v>
      </c>
      <c r="B71" s="31"/>
      <c r="C71" s="32"/>
      <c r="D71" s="32"/>
      <c r="E71" s="32"/>
      <c r="F71" s="33" t="s">
        <v>1312</v>
      </c>
      <c r="G71" s="32"/>
      <c r="H71" s="32"/>
      <c r="I71" s="32"/>
      <c r="J71" s="32"/>
      <c r="K71" s="32"/>
      <c r="L71" s="32"/>
      <c r="M71" s="32"/>
      <c r="N71" s="32"/>
      <c r="O71" s="47"/>
      <c r="P71" s="47"/>
      <c r="Q71" s="47"/>
      <c r="R71" s="47"/>
      <c r="S71" s="47"/>
      <c r="T71" s="47"/>
      <c r="U71" s="47"/>
      <c r="V71" s="47"/>
      <c r="W71" s="47"/>
      <c r="X71" s="47"/>
      <c r="Y71" s="47"/>
    </row>
    <row r="72" s="1" customFormat="1" ht="30" customHeight="1" spans="1:25">
      <c r="A72" s="34"/>
      <c r="B72" s="34">
        <v>1</v>
      </c>
      <c r="C72" s="36"/>
      <c r="D72" s="36"/>
      <c r="E72" s="36"/>
      <c r="F72" s="38"/>
      <c r="G72" s="36"/>
      <c r="H72" s="36"/>
      <c r="I72" s="36"/>
      <c r="J72" s="36"/>
      <c r="K72" s="36"/>
      <c r="L72" s="36"/>
      <c r="M72" s="36"/>
      <c r="N72" s="36"/>
      <c r="O72" s="48"/>
      <c r="P72" s="48"/>
      <c r="Q72" s="48"/>
      <c r="R72" s="48"/>
      <c r="S72" s="48"/>
      <c r="T72" s="48"/>
      <c r="U72" s="48"/>
      <c r="V72" s="48"/>
      <c r="W72" s="48"/>
      <c r="X72" s="48"/>
      <c r="Y72" s="48"/>
    </row>
    <row r="73" s="1" customFormat="1" ht="30" customHeight="1" spans="1:25">
      <c r="A73" s="34"/>
      <c r="B73" s="34" t="s">
        <v>1313</v>
      </c>
      <c r="C73" s="36"/>
      <c r="D73" s="36"/>
      <c r="E73" s="36"/>
      <c r="F73" s="38"/>
      <c r="G73" s="36"/>
      <c r="H73" s="36"/>
      <c r="I73" s="36"/>
      <c r="J73" s="36"/>
      <c r="K73" s="36"/>
      <c r="L73" s="36"/>
      <c r="M73" s="36"/>
      <c r="N73" s="36"/>
      <c r="O73" s="48"/>
      <c r="P73" s="48"/>
      <c r="Q73" s="48"/>
      <c r="R73" s="48"/>
      <c r="S73" s="48"/>
      <c r="T73" s="48"/>
      <c r="U73" s="48"/>
      <c r="V73" s="48"/>
      <c r="W73" s="48"/>
      <c r="X73" s="48"/>
      <c r="Y73" s="48"/>
    </row>
    <row r="74" s="1" customFormat="1" ht="30" customHeight="1" spans="1:25">
      <c r="A74" s="30" t="s">
        <v>474</v>
      </c>
      <c r="B74" s="31"/>
      <c r="C74" s="32"/>
      <c r="D74" s="32"/>
      <c r="E74" s="32"/>
      <c r="F74" s="33" t="s">
        <v>1312</v>
      </c>
      <c r="G74" s="32"/>
      <c r="H74" s="32"/>
      <c r="I74" s="32"/>
      <c r="J74" s="32"/>
      <c r="K74" s="32"/>
      <c r="L74" s="32"/>
      <c r="M74" s="32"/>
      <c r="N74" s="32"/>
      <c r="O74" s="47"/>
      <c r="P74" s="47"/>
      <c r="Q74" s="47"/>
      <c r="R74" s="47"/>
      <c r="S74" s="47"/>
      <c r="T74" s="47"/>
      <c r="U74" s="47"/>
      <c r="V74" s="47"/>
      <c r="W74" s="47"/>
      <c r="X74" s="47"/>
      <c r="Y74" s="47"/>
    </row>
    <row r="75" s="1" customFormat="1" ht="30" customHeight="1" spans="1:25">
      <c r="A75" s="34"/>
      <c r="B75" s="34">
        <v>1</v>
      </c>
      <c r="C75" s="36"/>
      <c r="D75" s="36"/>
      <c r="E75" s="36"/>
      <c r="F75" s="38"/>
      <c r="G75" s="36"/>
      <c r="H75" s="36"/>
      <c r="I75" s="36"/>
      <c r="J75" s="36"/>
      <c r="K75" s="36"/>
      <c r="L75" s="36"/>
      <c r="M75" s="36"/>
      <c r="N75" s="36"/>
      <c r="O75" s="48"/>
      <c r="P75" s="48"/>
      <c r="Q75" s="48"/>
      <c r="R75" s="48"/>
      <c r="S75" s="48"/>
      <c r="T75" s="48"/>
      <c r="U75" s="48"/>
      <c r="V75" s="48"/>
      <c r="W75" s="48"/>
      <c r="X75" s="48"/>
      <c r="Y75" s="48"/>
    </row>
    <row r="76" s="1" customFormat="1" ht="30" customHeight="1" spans="1:25">
      <c r="A76" s="34"/>
      <c r="B76" s="34" t="s">
        <v>1313</v>
      </c>
      <c r="C76" s="36"/>
      <c r="D76" s="36"/>
      <c r="E76" s="36"/>
      <c r="F76" s="38"/>
      <c r="G76" s="36"/>
      <c r="H76" s="36"/>
      <c r="I76" s="36"/>
      <c r="J76" s="36"/>
      <c r="K76" s="36"/>
      <c r="L76" s="36"/>
      <c r="M76" s="36"/>
      <c r="N76" s="36"/>
      <c r="O76" s="48"/>
      <c r="P76" s="48"/>
      <c r="Q76" s="48"/>
      <c r="R76" s="48"/>
      <c r="S76" s="48"/>
      <c r="T76" s="48"/>
      <c r="U76" s="48"/>
      <c r="V76" s="48"/>
      <c r="W76" s="48"/>
      <c r="X76" s="48"/>
      <c r="Y76" s="48"/>
    </row>
    <row r="77" s="6" customFormat="1" ht="30" customHeight="1" spans="1:25">
      <c r="A77" s="30" t="s">
        <v>475</v>
      </c>
      <c r="B77" s="31"/>
      <c r="C77" s="63"/>
      <c r="D77" s="63"/>
      <c r="E77" s="63"/>
      <c r="F77" s="33" t="s">
        <v>1312</v>
      </c>
      <c r="G77" s="63"/>
      <c r="H77" s="63"/>
      <c r="I77" s="63"/>
      <c r="J77" s="63"/>
      <c r="K77" s="63"/>
      <c r="L77" s="63"/>
      <c r="M77" s="63"/>
      <c r="N77" s="63"/>
      <c r="O77" s="74"/>
      <c r="P77" s="74"/>
      <c r="Q77" s="74"/>
      <c r="R77" s="74"/>
      <c r="S77" s="74"/>
      <c r="T77" s="74"/>
      <c r="U77" s="74"/>
      <c r="V77" s="74"/>
      <c r="W77" s="74"/>
      <c r="X77" s="74"/>
      <c r="Y77" s="74"/>
    </row>
    <row r="78" s="1" customFormat="1" ht="30" customHeight="1" spans="1:25">
      <c r="A78" s="34"/>
      <c r="B78" s="34">
        <v>1</v>
      </c>
      <c r="C78" s="36"/>
      <c r="D78" s="36"/>
      <c r="E78" s="36"/>
      <c r="F78" s="38"/>
      <c r="G78" s="36"/>
      <c r="H78" s="36"/>
      <c r="I78" s="36"/>
      <c r="J78" s="36"/>
      <c r="K78" s="36"/>
      <c r="L78" s="36"/>
      <c r="M78" s="36"/>
      <c r="N78" s="36"/>
      <c r="O78" s="48"/>
      <c r="P78" s="48"/>
      <c r="Q78" s="48"/>
      <c r="R78" s="48"/>
      <c r="S78" s="48"/>
      <c r="T78" s="48"/>
      <c r="U78" s="48"/>
      <c r="V78" s="48"/>
      <c r="W78" s="48"/>
      <c r="X78" s="48"/>
      <c r="Y78" s="48"/>
    </row>
    <row r="79" s="1" customFormat="1" ht="30" customHeight="1" spans="1:25">
      <c r="A79" s="34"/>
      <c r="B79" s="34" t="s">
        <v>1313</v>
      </c>
      <c r="C79" s="36"/>
      <c r="D79" s="36"/>
      <c r="E79" s="36"/>
      <c r="F79" s="38"/>
      <c r="G79" s="36"/>
      <c r="H79" s="36"/>
      <c r="I79" s="36"/>
      <c r="J79" s="36"/>
      <c r="K79" s="36"/>
      <c r="L79" s="36"/>
      <c r="M79" s="36"/>
      <c r="N79" s="36"/>
      <c r="O79" s="48"/>
      <c r="P79" s="48"/>
      <c r="Q79" s="48"/>
      <c r="R79" s="48"/>
      <c r="S79" s="48"/>
      <c r="T79" s="48"/>
      <c r="U79" s="48"/>
      <c r="V79" s="48"/>
      <c r="W79" s="48"/>
      <c r="X79" s="48"/>
      <c r="Y79" s="48"/>
    </row>
    <row r="80" s="6" customFormat="1" ht="30" customHeight="1" spans="1:25">
      <c r="A80" s="30" t="s">
        <v>476</v>
      </c>
      <c r="B80" s="31"/>
      <c r="C80" s="63"/>
      <c r="D80" s="63"/>
      <c r="E80" s="63"/>
      <c r="F80" s="33" t="s">
        <v>1312</v>
      </c>
      <c r="G80" s="63"/>
      <c r="H80" s="63"/>
      <c r="I80" s="63"/>
      <c r="J80" s="63"/>
      <c r="K80" s="63"/>
      <c r="L80" s="63"/>
      <c r="M80" s="63"/>
      <c r="N80" s="63"/>
      <c r="O80" s="74"/>
      <c r="P80" s="74"/>
      <c r="Q80" s="74"/>
      <c r="R80" s="74"/>
      <c r="S80" s="74"/>
      <c r="T80" s="74"/>
      <c r="U80" s="74"/>
      <c r="V80" s="74"/>
      <c r="W80" s="74"/>
      <c r="X80" s="74"/>
      <c r="Y80" s="74"/>
    </row>
    <row r="81" s="1" customFormat="1" ht="30" customHeight="1" spans="1:25">
      <c r="A81" s="34"/>
      <c r="B81" s="35">
        <v>1</v>
      </c>
      <c r="C81" s="36"/>
      <c r="D81" s="36"/>
      <c r="E81" s="36"/>
      <c r="F81" s="38"/>
      <c r="G81" s="36"/>
      <c r="H81" s="36"/>
      <c r="I81" s="36"/>
      <c r="J81" s="36"/>
      <c r="K81" s="36"/>
      <c r="L81" s="36"/>
      <c r="M81" s="36"/>
      <c r="N81" s="36"/>
      <c r="O81" s="48"/>
      <c r="P81" s="48"/>
      <c r="Q81" s="48"/>
      <c r="R81" s="48"/>
      <c r="S81" s="48"/>
      <c r="T81" s="48"/>
      <c r="U81" s="48"/>
      <c r="V81" s="48"/>
      <c r="W81" s="48"/>
      <c r="X81" s="48"/>
      <c r="Y81" s="48"/>
    </row>
    <row r="82" s="1" customFormat="1" ht="30" customHeight="1" spans="1:25">
      <c r="A82" s="34"/>
      <c r="B82" s="64" t="s">
        <v>1313</v>
      </c>
      <c r="C82" s="36"/>
      <c r="D82" s="36"/>
      <c r="E82" s="36"/>
      <c r="F82" s="38"/>
      <c r="G82" s="36"/>
      <c r="H82" s="36"/>
      <c r="I82" s="36"/>
      <c r="J82" s="36"/>
      <c r="K82" s="36"/>
      <c r="L82" s="36"/>
      <c r="M82" s="36"/>
      <c r="N82" s="36"/>
      <c r="O82" s="48"/>
      <c r="P82" s="48"/>
      <c r="Q82" s="48"/>
      <c r="R82" s="48"/>
      <c r="S82" s="48"/>
      <c r="T82" s="48"/>
      <c r="U82" s="48"/>
      <c r="V82" s="48"/>
      <c r="W82" s="48"/>
      <c r="X82" s="48"/>
      <c r="Y82" s="48"/>
    </row>
    <row r="83" s="1" customFormat="1" ht="30" customHeight="1" spans="1:25">
      <c r="A83" s="27" t="s">
        <v>489</v>
      </c>
      <c r="B83" s="64"/>
      <c r="C83" s="36"/>
      <c r="D83" s="36"/>
      <c r="E83" s="36"/>
      <c r="F83" s="38" t="s">
        <v>1311</v>
      </c>
      <c r="G83" s="36"/>
      <c r="H83" s="36"/>
      <c r="I83" s="36"/>
      <c r="J83" s="36"/>
      <c r="K83" s="36"/>
      <c r="L83" s="36"/>
      <c r="M83" s="36"/>
      <c r="N83" s="36"/>
      <c r="O83" s="48"/>
      <c r="P83" s="48"/>
      <c r="Q83" s="48"/>
      <c r="R83" s="48"/>
      <c r="S83" s="48"/>
      <c r="T83" s="48"/>
      <c r="U83" s="48"/>
      <c r="V83" s="48"/>
      <c r="W83" s="48"/>
      <c r="X83" s="48"/>
      <c r="Y83" s="48"/>
    </row>
    <row r="84" s="1" customFormat="1" ht="30" customHeight="1" spans="1:25">
      <c r="A84" s="65" t="s">
        <v>490</v>
      </c>
      <c r="B84" s="66"/>
      <c r="C84" s="67"/>
      <c r="D84" s="67"/>
      <c r="E84" s="67"/>
      <c r="F84" s="68" t="s">
        <v>1312</v>
      </c>
      <c r="G84" s="67"/>
      <c r="H84" s="67"/>
      <c r="I84" s="67"/>
      <c r="J84" s="67"/>
      <c r="K84" s="67"/>
      <c r="L84" s="67"/>
      <c r="M84" s="67"/>
      <c r="N84" s="67"/>
      <c r="O84" s="75"/>
      <c r="P84" s="75"/>
      <c r="Q84" s="75"/>
      <c r="R84" s="75"/>
      <c r="S84" s="75"/>
      <c r="T84" s="75"/>
      <c r="U84" s="75"/>
      <c r="V84" s="75"/>
      <c r="W84" s="75"/>
      <c r="X84" s="75"/>
      <c r="Y84" s="75"/>
    </row>
    <row r="85" s="1" customFormat="1" ht="30" customHeight="1" spans="1:25">
      <c r="A85" s="69"/>
      <c r="B85" s="64"/>
      <c r="C85" s="36"/>
      <c r="D85" s="36"/>
      <c r="E85" s="36"/>
      <c r="F85" s="38"/>
      <c r="G85" s="36"/>
      <c r="H85" s="36"/>
      <c r="I85" s="36"/>
      <c r="J85" s="36"/>
      <c r="K85" s="36"/>
      <c r="L85" s="36"/>
      <c r="M85" s="36"/>
      <c r="N85" s="36"/>
      <c r="O85" s="48"/>
      <c r="P85" s="48"/>
      <c r="Q85" s="48"/>
      <c r="R85" s="48"/>
      <c r="S85" s="48"/>
      <c r="T85" s="48"/>
      <c r="U85" s="48"/>
      <c r="V85" s="48"/>
      <c r="W85" s="48"/>
      <c r="X85" s="48"/>
      <c r="Y85" s="48"/>
    </row>
    <row r="86" s="1" customFormat="1" ht="30" customHeight="1" spans="1:25">
      <c r="A86" s="65" t="s">
        <v>491</v>
      </c>
      <c r="B86" s="66"/>
      <c r="C86" s="67"/>
      <c r="D86" s="67"/>
      <c r="E86" s="67"/>
      <c r="F86" s="68" t="s">
        <v>1312</v>
      </c>
      <c r="G86" s="67"/>
      <c r="H86" s="67"/>
      <c r="I86" s="67"/>
      <c r="J86" s="67"/>
      <c r="K86" s="67"/>
      <c r="L86" s="67"/>
      <c r="M86" s="67"/>
      <c r="N86" s="67"/>
      <c r="O86" s="75"/>
      <c r="P86" s="75"/>
      <c r="Q86" s="75"/>
      <c r="R86" s="75"/>
      <c r="S86" s="75"/>
      <c r="T86" s="75"/>
      <c r="U86" s="75"/>
      <c r="V86" s="75"/>
      <c r="W86" s="75"/>
      <c r="X86" s="75"/>
      <c r="Y86" s="75"/>
    </row>
    <row r="87" s="1" customFormat="1" ht="30" customHeight="1" spans="1:25">
      <c r="A87" s="69"/>
      <c r="B87" s="64"/>
      <c r="C87" s="36"/>
      <c r="D87" s="36"/>
      <c r="E87" s="36"/>
      <c r="F87" s="38"/>
      <c r="G87" s="36"/>
      <c r="H87" s="36"/>
      <c r="I87" s="36"/>
      <c r="J87" s="36"/>
      <c r="K87" s="36"/>
      <c r="L87" s="36"/>
      <c r="M87" s="36"/>
      <c r="N87" s="36"/>
      <c r="O87" s="48"/>
      <c r="P87" s="48"/>
      <c r="Q87" s="48"/>
      <c r="R87" s="48"/>
      <c r="S87" s="48"/>
      <c r="T87" s="48"/>
      <c r="U87" s="48"/>
      <c r="V87" s="48"/>
      <c r="W87" s="48"/>
      <c r="X87" s="48"/>
      <c r="Y87" s="48"/>
    </row>
    <row r="88" s="1" customFormat="1" ht="30" customHeight="1" spans="1:25">
      <c r="A88" s="65" t="s">
        <v>498</v>
      </c>
      <c r="B88" s="66"/>
      <c r="C88" s="67"/>
      <c r="D88" s="67"/>
      <c r="E88" s="67"/>
      <c r="F88" s="68" t="s">
        <v>1312</v>
      </c>
      <c r="G88" s="67"/>
      <c r="H88" s="67"/>
      <c r="I88" s="67"/>
      <c r="J88" s="67"/>
      <c r="K88" s="67"/>
      <c r="L88" s="67"/>
      <c r="M88" s="67"/>
      <c r="N88" s="67"/>
      <c r="O88" s="75"/>
      <c r="P88" s="75"/>
      <c r="Q88" s="75"/>
      <c r="R88" s="75"/>
      <c r="S88" s="75"/>
      <c r="T88" s="75"/>
      <c r="U88" s="75"/>
      <c r="V88" s="75"/>
      <c r="W88" s="75"/>
      <c r="X88" s="75"/>
      <c r="Y88" s="75"/>
    </row>
    <row r="89" s="1" customFormat="1" ht="30" customHeight="1" spans="1:25">
      <c r="A89" s="69"/>
      <c r="B89" s="64"/>
      <c r="C89" s="36"/>
      <c r="D89" s="36"/>
      <c r="E89" s="36"/>
      <c r="F89" s="38"/>
      <c r="G89" s="36"/>
      <c r="H89" s="36"/>
      <c r="I89" s="36"/>
      <c r="J89" s="36"/>
      <c r="K89" s="36"/>
      <c r="L89" s="36"/>
      <c r="M89" s="36"/>
      <c r="N89" s="36"/>
      <c r="O89" s="48"/>
      <c r="P89" s="48"/>
      <c r="Q89" s="48"/>
      <c r="R89" s="48"/>
      <c r="S89" s="48"/>
      <c r="T89" s="48"/>
      <c r="U89" s="48"/>
      <c r="V89" s="48"/>
      <c r="W89" s="48"/>
      <c r="X89" s="48"/>
      <c r="Y89" s="48"/>
    </row>
    <row r="90" s="1" customFormat="1" ht="30" customHeight="1" spans="1:25">
      <c r="A90" s="65" t="s">
        <v>499</v>
      </c>
      <c r="B90" s="66"/>
      <c r="C90" s="67"/>
      <c r="D90" s="67"/>
      <c r="E90" s="67"/>
      <c r="F90" s="68" t="s">
        <v>1312</v>
      </c>
      <c r="G90" s="67"/>
      <c r="H90" s="67"/>
      <c r="I90" s="67"/>
      <c r="J90" s="67"/>
      <c r="K90" s="67"/>
      <c r="L90" s="67"/>
      <c r="M90" s="67"/>
      <c r="N90" s="67"/>
      <c r="O90" s="75"/>
      <c r="P90" s="75"/>
      <c r="Q90" s="75"/>
      <c r="R90" s="75"/>
      <c r="S90" s="75"/>
      <c r="T90" s="75"/>
      <c r="U90" s="75"/>
      <c r="V90" s="75"/>
      <c r="W90" s="75"/>
      <c r="X90" s="75"/>
      <c r="Y90" s="75"/>
    </row>
    <row r="91" s="1" customFormat="1" ht="30" customHeight="1" spans="1:25">
      <c r="A91" s="69"/>
      <c r="B91" s="64"/>
      <c r="C91" s="36"/>
      <c r="D91" s="36"/>
      <c r="E91" s="36"/>
      <c r="F91" s="38"/>
      <c r="G91" s="36"/>
      <c r="H91" s="36"/>
      <c r="I91" s="36"/>
      <c r="J91" s="36"/>
      <c r="K91" s="36"/>
      <c r="L91" s="36"/>
      <c r="M91" s="36"/>
      <c r="N91" s="36"/>
      <c r="O91" s="48"/>
      <c r="P91" s="48"/>
      <c r="Q91" s="48"/>
      <c r="R91" s="48"/>
      <c r="S91" s="48"/>
      <c r="T91" s="48"/>
      <c r="U91" s="48"/>
      <c r="V91" s="48"/>
      <c r="W91" s="48"/>
      <c r="X91" s="48"/>
      <c r="Y91" s="48"/>
    </row>
    <row r="92" s="1" customFormat="1" ht="30" customHeight="1" spans="1:25">
      <c r="A92" s="65" t="s">
        <v>500</v>
      </c>
      <c r="B92" s="66"/>
      <c r="C92" s="67"/>
      <c r="D92" s="67"/>
      <c r="E92" s="67"/>
      <c r="F92" s="68" t="s">
        <v>1312</v>
      </c>
      <c r="G92" s="67"/>
      <c r="H92" s="67"/>
      <c r="I92" s="67"/>
      <c r="J92" s="67"/>
      <c r="K92" s="67"/>
      <c r="L92" s="67"/>
      <c r="M92" s="67"/>
      <c r="N92" s="67"/>
      <c r="O92" s="75"/>
      <c r="P92" s="75"/>
      <c r="Q92" s="75"/>
      <c r="R92" s="75"/>
      <c r="S92" s="75"/>
      <c r="T92" s="75"/>
      <c r="U92" s="75"/>
      <c r="V92" s="75"/>
      <c r="W92" s="75"/>
      <c r="X92" s="75"/>
      <c r="Y92" s="75"/>
    </row>
    <row r="93" s="1" customFormat="1" ht="30" customHeight="1" spans="1:25">
      <c r="A93" s="34"/>
      <c r="B93" s="64"/>
      <c r="C93" s="36"/>
      <c r="D93" s="36"/>
      <c r="E93" s="36"/>
      <c r="F93" s="38"/>
      <c r="G93" s="36"/>
      <c r="H93" s="36"/>
      <c r="I93" s="36"/>
      <c r="J93" s="36"/>
      <c r="K93" s="36"/>
      <c r="L93" s="36"/>
      <c r="M93" s="36"/>
      <c r="N93" s="36"/>
      <c r="O93" s="48"/>
      <c r="P93" s="48"/>
      <c r="Q93" s="48"/>
      <c r="R93" s="48"/>
      <c r="S93" s="48"/>
      <c r="T93" s="48"/>
      <c r="U93" s="48"/>
      <c r="V93" s="48"/>
      <c r="W93" s="48"/>
      <c r="X93" s="48"/>
      <c r="Y93" s="48"/>
    </row>
    <row r="94" s="1" customFormat="1" ht="30" customHeight="1" spans="1:25">
      <c r="A94" s="27" t="s">
        <v>501</v>
      </c>
      <c r="B94" s="64"/>
      <c r="C94" s="36"/>
      <c r="D94" s="36"/>
      <c r="E94" s="36"/>
      <c r="F94" s="38" t="s">
        <v>1311</v>
      </c>
      <c r="G94" s="36"/>
      <c r="H94" s="36"/>
      <c r="I94" s="36"/>
      <c r="J94" s="36"/>
      <c r="K94" s="36"/>
      <c r="L94" s="36"/>
      <c r="M94" s="36"/>
      <c r="N94" s="36"/>
      <c r="O94" s="48"/>
      <c r="P94" s="48"/>
      <c r="Q94" s="48"/>
      <c r="R94" s="48"/>
      <c r="S94" s="48"/>
      <c r="T94" s="48"/>
      <c r="U94" s="48"/>
      <c r="V94" s="48"/>
      <c r="W94" s="48"/>
      <c r="X94" s="48"/>
      <c r="Y94" s="48"/>
    </row>
    <row r="95" s="1" customFormat="1" ht="30" customHeight="1" spans="1:25">
      <c r="A95" s="65" t="s">
        <v>502</v>
      </c>
      <c r="B95" s="66"/>
      <c r="C95" s="67"/>
      <c r="D95" s="67"/>
      <c r="E95" s="67"/>
      <c r="F95" s="68" t="s">
        <v>1312</v>
      </c>
      <c r="G95" s="67"/>
      <c r="H95" s="67"/>
      <c r="I95" s="67"/>
      <c r="J95" s="67"/>
      <c r="K95" s="67"/>
      <c r="L95" s="67"/>
      <c r="M95" s="67"/>
      <c r="N95" s="67"/>
      <c r="O95" s="75"/>
      <c r="P95" s="75"/>
      <c r="Q95" s="75"/>
      <c r="R95" s="75"/>
      <c r="S95" s="75"/>
      <c r="T95" s="75"/>
      <c r="U95" s="75"/>
      <c r="V95" s="75"/>
      <c r="W95" s="75"/>
      <c r="X95" s="75"/>
      <c r="Y95" s="75"/>
    </row>
    <row r="96" s="1" customFormat="1" ht="30" customHeight="1" spans="1:25">
      <c r="A96" s="34"/>
      <c r="B96" s="64"/>
      <c r="C96" s="36"/>
      <c r="D96" s="36"/>
      <c r="E96" s="36"/>
      <c r="F96" s="38"/>
      <c r="G96" s="36"/>
      <c r="H96" s="36"/>
      <c r="I96" s="36"/>
      <c r="J96" s="36"/>
      <c r="K96" s="36"/>
      <c r="L96" s="36"/>
      <c r="M96" s="36"/>
      <c r="N96" s="36"/>
      <c r="O96" s="48"/>
      <c r="P96" s="48"/>
      <c r="Q96" s="48"/>
      <c r="R96" s="48"/>
      <c r="S96" s="48"/>
      <c r="T96" s="48"/>
      <c r="U96" s="48"/>
      <c r="V96" s="48"/>
      <c r="W96" s="48"/>
      <c r="X96" s="48"/>
      <c r="Y96" s="48"/>
    </row>
    <row r="97" s="6" customFormat="1" ht="30" customHeight="1" spans="1:25">
      <c r="A97" s="24" t="s">
        <v>503</v>
      </c>
      <c r="B97" s="25"/>
      <c r="C97" s="70"/>
      <c r="D97" s="70"/>
      <c r="E97" s="70"/>
      <c r="F97" s="25" t="s">
        <v>1310</v>
      </c>
      <c r="G97" s="70"/>
      <c r="H97" s="70"/>
      <c r="I97" s="70"/>
      <c r="J97" s="70"/>
      <c r="K97" s="70"/>
      <c r="L97" s="70"/>
      <c r="M97" s="70"/>
      <c r="N97" s="70"/>
      <c r="O97" s="76"/>
      <c r="P97" s="76"/>
      <c r="Q97" s="76"/>
      <c r="R97" s="76"/>
      <c r="S97" s="76"/>
      <c r="T97" s="76"/>
      <c r="U97" s="76"/>
      <c r="V97" s="76"/>
      <c r="W97" s="76"/>
      <c r="X97" s="76"/>
      <c r="Y97" s="76"/>
    </row>
    <row r="98" s="6" customFormat="1" ht="30" customHeight="1" spans="1:25">
      <c r="A98" s="27" t="s">
        <v>504</v>
      </c>
      <c r="B98" s="28"/>
      <c r="C98" s="43"/>
      <c r="D98" s="43"/>
      <c r="E98" s="43"/>
      <c r="F98" s="28" t="s">
        <v>1311</v>
      </c>
      <c r="G98" s="43"/>
      <c r="H98" s="43"/>
      <c r="I98" s="43"/>
      <c r="J98" s="43"/>
      <c r="K98" s="43"/>
      <c r="L98" s="43"/>
      <c r="M98" s="43"/>
      <c r="N98" s="43"/>
      <c r="O98" s="51"/>
      <c r="P98" s="51"/>
      <c r="Q98" s="51"/>
      <c r="R98" s="51"/>
      <c r="S98" s="51"/>
      <c r="T98" s="51"/>
      <c r="U98" s="51"/>
      <c r="V98" s="51"/>
      <c r="W98" s="51"/>
      <c r="X98" s="51"/>
      <c r="Y98" s="51"/>
    </row>
    <row r="99" s="6" customFormat="1" ht="30" customHeight="1" spans="1:25">
      <c r="A99" s="30" t="s">
        <v>505</v>
      </c>
      <c r="B99" s="31"/>
      <c r="C99" s="63"/>
      <c r="D99" s="63"/>
      <c r="E99" s="63"/>
      <c r="F99" s="33" t="s">
        <v>1312</v>
      </c>
      <c r="G99" s="63"/>
      <c r="H99" s="63"/>
      <c r="I99" s="63"/>
      <c r="J99" s="63"/>
      <c r="K99" s="63"/>
      <c r="L99" s="63"/>
      <c r="M99" s="63"/>
      <c r="N99" s="63"/>
      <c r="O99" s="74"/>
      <c r="P99" s="74"/>
      <c r="Q99" s="74"/>
      <c r="R99" s="74"/>
      <c r="S99" s="74"/>
      <c r="T99" s="74"/>
      <c r="U99" s="74"/>
      <c r="V99" s="74"/>
      <c r="W99" s="74"/>
      <c r="X99" s="74"/>
      <c r="Y99" s="74"/>
    </row>
    <row r="100" s="1" customFormat="1" ht="47" customHeight="1" spans="1:25">
      <c r="A100" s="34"/>
      <c r="B100" s="34" t="s">
        <v>1319</v>
      </c>
      <c r="C100" s="36"/>
      <c r="D100" s="36"/>
      <c r="E100" s="36"/>
      <c r="F100" s="38"/>
      <c r="G100" s="36"/>
      <c r="H100" s="36"/>
      <c r="I100" s="36"/>
      <c r="J100" s="36"/>
      <c r="K100" s="36"/>
      <c r="L100" s="36"/>
      <c r="M100" s="36"/>
      <c r="N100" s="36"/>
      <c r="O100" s="48"/>
      <c r="P100" s="48"/>
      <c r="Q100" s="48"/>
      <c r="R100" s="48"/>
      <c r="S100" s="48"/>
      <c r="T100" s="48"/>
      <c r="U100" s="48"/>
      <c r="V100" s="48"/>
      <c r="W100" s="48"/>
      <c r="X100" s="48"/>
      <c r="Y100" s="48"/>
    </row>
    <row r="101" s="1" customFormat="1" ht="55" customHeight="1" spans="1:25">
      <c r="A101" s="34"/>
      <c r="B101" s="34" t="s">
        <v>1320</v>
      </c>
      <c r="C101" s="36"/>
      <c r="D101" s="36"/>
      <c r="E101" s="36"/>
      <c r="F101" s="38"/>
      <c r="G101" s="36"/>
      <c r="H101" s="36"/>
      <c r="I101" s="36"/>
      <c r="J101" s="36"/>
      <c r="K101" s="36"/>
      <c r="L101" s="36"/>
      <c r="M101" s="36"/>
      <c r="N101" s="36"/>
      <c r="O101" s="48"/>
      <c r="P101" s="48"/>
      <c r="Q101" s="48"/>
      <c r="R101" s="48"/>
      <c r="S101" s="48"/>
      <c r="T101" s="48"/>
      <c r="U101" s="48"/>
      <c r="V101" s="48"/>
      <c r="W101" s="48"/>
      <c r="X101" s="48"/>
      <c r="Y101" s="48"/>
    </row>
    <row r="102" s="6" customFormat="1" ht="30" customHeight="1" spans="1:25">
      <c r="A102" s="30" t="s">
        <v>512</v>
      </c>
      <c r="B102" s="31"/>
      <c r="C102" s="63"/>
      <c r="D102" s="63"/>
      <c r="E102" s="63"/>
      <c r="F102" s="33" t="s">
        <v>1312</v>
      </c>
      <c r="G102" s="63"/>
      <c r="H102" s="63"/>
      <c r="I102" s="63"/>
      <c r="J102" s="63"/>
      <c r="K102" s="63"/>
      <c r="L102" s="63"/>
      <c r="M102" s="63"/>
      <c r="N102" s="63"/>
      <c r="O102" s="74"/>
      <c r="P102" s="74"/>
      <c r="Q102" s="74"/>
      <c r="R102" s="74"/>
      <c r="S102" s="74"/>
      <c r="T102" s="74"/>
      <c r="U102" s="74"/>
      <c r="V102" s="74"/>
      <c r="W102" s="74"/>
      <c r="X102" s="74"/>
      <c r="Y102" s="74"/>
    </row>
    <row r="103" s="1" customFormat="1" ht="30" customHeight="1" spans="1:25">
      <c r="A103" s="34"/>
      <c r="B103" s="34">
        <v>1</v>
      </c>
      <c r="C103" s="36"/>
      <c r="D103" s="36"/>
      <c r="E103" s="36"/>
      <c r="F103" s="38"/>
      <c r="G103" s="36"/>
      <c r="H103" s="36"/>
      <c r="I103" s="36"/>
      <c r="J103" s="36"/>
      <c r="K103" s="36"/>
      <c r="L103" s="36"/>
      <c r="M103" s="36"/>
      <c r="N103" s="36"/>
      <c r="O103" s="48"/>
      <c r="P103" s="48"/>
      <c r="Q103" s="48"/>
      <c r="R103" s="48"/>
      <c r="S103" s="48"/>
      <c r="T103" s="48"/>
      <c r="U103" s="48"/>
      <c r="V103" s="48"/>
      <c r="W103" s="48"/>
      <c r="X103" s="48"/>
      <c r="Y103" s="48"/>
    </row>
    <row r="104" s="1" customFormat="1" ht="30" customHeight="1" spans="1:25">
      <c r="A104" s="34"/>
      <c r="B104" s="34" t="s">
        <v>1313</v>
      </c>
      <c r="C104" s="36"/>
      <c r="D104" s="36"/>
      <c r="E104" s="36"/>
      <c r="F104" s="38"/>
      <c r="G104" s="36"/>
      <c r="H104" s="36"/>
      <c r="I104" s="36"/>
      <c r="J104" s="36"/>
      <c r="K104" s="36"/>
      <c r="L104" s="36"/>
      <c r="M104" s="36"/>
      <c r="N104" s="36"/>
      <c r="O104" s="48"/>
      <c r="P104" s="48"/>
      <c r="Q104" s="48"/>
      <c r="R104" s="48"/>
      <c r="S104" s="48"/>
      <c r="T104" s="48"/>
      <c r="U104" s="48"/>
      <c r="V104" s="48"/>
      <c r="W104" s="48"/>
      <c r="X104" s="48"/>
      <c r="Y104" s="48"/>
    </row>
    <row r="105" s="6" customFormat="1" ht="30" customHeight="1" spans="1:25">
      <c r="A105" s="27" t="s">
        <v>513</v>
      </c>
      <c r="B105" s="28"/>
      <c r="C105" s="43"/>
      <c r="D105" s="43"/>
      <c r="E105" s="43"/>
      <c r="F105" s="28" t="s">
        <v>1311</v>
      </c>
      <c r="G105" s="43"/>
      <c r="H105" s="43"/>
      <c r="I105" s="43"/>
      <c r="J105" s="43"/>
      <c r="K105" s="43"/>
      <c r="L105" s="43"/>
      <c r="M105" s="43"/>
      <c r="N105" s="43"/>
      <c r="O105" s="51"/>
      <c r="P105" s="51"/>
      <c r="Q105" s="51"/>
      <c r="R105" s="51"/>
      <c r="S105" s="51"/>
      <c r="T105" s="51"/>
      <c r="U105" s="51"/>
      <c r="V105" s="51"/>
      <c r="W105" s="51"/>
      <c r="X105" s="51"/>
      <c r="Y105" s="51"/>
    </row>
    <row r="106" s="6" customFormat="1" ht="30" customHeight="1" spans="1:25">
      <c r="A106" s="30" t="s">
        <v>514</v>
      </c>
      <c r="B106" s="31"/>
      <c r="C106" s="63"/>
      <c r="D106" s="63"/>
      <c r="E106" s="63"/>
      <c r="F106" s="33" t="s">
        <v>1312</v>
      </c>
      <c r="G106" s="63"/>
      <c r="H106" s="63"/>
      <c r="I106" s="63"/>
      <c r="J106" s="63"/>
      <c r="K106" s="63"/>
      <c r="L106" s="63"/>
      <c r="M106" s="63"/>
      <c r="N106" s="63"/>
      <c r="O106" s="74"/>
      <c r="P106" s="74"/>
      <c r="Q106" s="74"/>
      <c r="R106" s="74"/>
      <c r="S106" s="74"/>
      <c r="T106" s="74"/>
      <c r="U106" s="74"/>
      <c r="V106" s="74"/>
      <c r="W106" s="74"/>
      <c r="X106" s="74"/>
      <c r="Y106" s="74"/>
    </row>
    <row r="107" s="1" customFormat="1" ht="30" customHeight="1" spans="1:25">
      <c r="A107" s="34"/>
      <c r="B107" s="34">
        <v>1</v>
      </c>
      <c r="C107" s="36"/>
      <c r="D107" s="36"/>
      <c r="E107" s="36"/>
      <c r="F107" s="38"/>
      <c r="G107" s="36"/>
      <c r="H107" s="36"/>
      <c r="I107" s="36"/>
      <c r="J107" s="36"/>
      <c r="K107" s="36"/>
      <c r="L107" s="36"/>
      <c r="M107" s="36"/>
      <c r="N107" s="36"/>
      <c r="O107" s="48"/>
      <c r="P107" s="48"/>
      <c r="Q107" s="48"/>
      <c r="R107" s="48"/>
      <c r="S107" s="48"/>
      <c r="T107" s="48"/>
      <c r="U107" s="48"/>
      <c r="V107" s="48"/>
      <c r="W107" s="48"/>
      <c r="X107" s="48"/>
      <c r="Y107" s="48"/>
    </row>
    <row r="108" s="1" customFormat="1" ht="30" customHeight="1" spans="1:25">
      <c r="A108" s="34"/>
      <c r="B108" s="34" t="s">
        <v>1313</v>
      </c>
      <c r="C108" s="36"/>
      <c r="D108" s="36"/>
      <c r="E108" s="36"/>
      <c r="F108" s="38"/>
      <c r="G108" s="36"/>
      <c r="H108" s="36"/>
      <c r="I108" s="36"/>
      <c r="J108" s="36"/>
      <c r="K108" s="36"/>
      <c r="L108" s="36"/>
      <c r="M108" s="36"/>
      <c r="N108" s="36"/>
      <c r="O108" s="48"/>
      <c r="P108" s="48"/>
      <c r="Q108" s="48"/>
      <c r="R108" s="48"/>
      <c r="S108" s="48"/>
      <c r="T108" s="48"/>
      <c r="U108" s="48"/>
      <c r="V108" s="48"/>
      <c r="W108" s="48"/>
      <c r="X108" s="48"/>
      <c r="Y108" s="48"/>
    </row>
    <row r="109" s="7" customFormat="1" ht="30" customHeight="1" spans="1:25">
      <c r="A109" s="30" t="s">
        <v>520</v>
      </c>
      <c r="B109" s="31"/>
      <c r="C109" s="71"/>
      <c r="D109" s="71"/>
      <c r="E109" s="71"/>
      <c r="F109" s="33" t="s">
        <v>1312</v>
      </c>
      <c r="G109" s="71"/>
      <c r="H109" s="71"/>
      <c r="I109" s="71"/>
      <c r="J109" s="71"/>
      <c r="K109" s="71"/>
      <c r="L109" s="71"/>
      <c r="M109" s="71"/>
      <c r="N109" s="71"/>
      <c r="O109" s="77"/>
      <c r="P109" s="77"/>
      <c r="Q109" s="77"/>
      <c r="R109" s="77"/>
      <c r="S109" s="77"/>
      <c r="T109" s="77"/>
      <c r="U109" s="77"/>
      <c r="V109" s="77"/>
      <c r="W109" s="77"/>
      <c r="X109" s="77"/>
      <c r="Y109" s="77"/>
    </row>
    <row r="110" s="1" customFormat="1" ht="30" customHeight="1" spans="1:25">
      <c r="A110" s="34"/>
      <c r="B110" s="35" t="s">
        <v>1321</v>
      </c>
      <c r="C110" s="36"/>
      <c r="D110" s="36"/>
      <c r="E110" s="36"/>
      <c r="F110" s="38"/>
      <c r="G110" s="36"/>
      <c r="H110" s="36"/>
      <c r="I110" s="36"/>
      <c r="J110" s="36"/>
      <c r="K110" s="36"/>
      <c r="L110" s="36"/>
      <c r="M110" s="36"/>
      <c r="N110" s="36"/>
      <c r="O110" s="48"/>
      <c r="P110" s="48"/>
      <c r="Q110" s="48"/>
      <c r="R110" s="48"/>
      <c r="S110" s="48"/>
      <c r="T110" s="48"/>
      <c r="U110" s="48"/>
      <c r="V110" s="48"/>
      <c r="W110" s="48"/>
      <c r="X110" s="48"/>
      <c r="Y110" s="48"/>
    </row>
    <row r="111" s="1" customFormat="1" ht="30" customHeight="1" spans="1:25">
      <c r="A111" s="34"/>
      <c r="B111" s="35" t="s">
        <v>1322</v>
      </c>
      <c r="C111" s="36"/>
      <c r="D111" s="36"/>
      <c r="E111" s="36"/>
      <c r="F111" s="38"/>
      <c r="G111" s="36"/>
      <c r="H111" s="36"/>
      <c r="I111" s="36"/>
      <c r="J111" s="36"/>
      <c r="K111" s="36"/>
      <c r="L111" s="36"/>
      <c r="M111" s="36"/>
      <c r="N111" s="36"/>
      <c r="O111" s="48"/>
      <c r="P111" s="48"/>
      <c r="Q111" s="48"/>
      <c r="R111" s="48"/>
      <c r="S111" s="48"/>
      <c r="T111" s="48"/>
      <c r="U111" s="48"/>
      <c r="V111" s="48"/>
      <c r="W111" s="48"/>
      <c r="X111" s="48"/>
      <c r="Y111" s="48"/>
    </row>
    <row r="112" s="7" customFormat="1" ht="30" customHeight="1" spans="1:25">
      <c r="A112" s="30" t="s">
        <v>521</v>
      </c>
      <c r="B112" s="31"/>
      <c r="C112" s="71"/>
      <c r="D112" s="71"/>
      <c r="E112" s="71"/>
      <c r="F112" s="33" t="s">
        <v>1312</v>
      </c>
      <c r="G112" s="71"/>
      <c r="H112" s="71"/>
      <c r="I112" s="71"/>
      <c r="J112" s="71"/>
      <c r="K112" s="71"/>
      <c r="L112" s="71"/>
      <c r="M112" s="71"/>
      <c r="N112" s="71"/>
      <c r="O112" s="77"/>
      <c r="P112" s="77"/>
      <c r="Q112" s="77"/>
      <c r="R112" s="77"/>
      <c r="S112" s="77"/>
      <c r="T112" s="77"/>
      <c r="U112" s="77"/>
      <c r="V112" s="77"/>
      <c r="W112" s="77"/>
      <c r="X112" s="77"/>
      <c r="Y112" s="77"/>
    </row>
    <row r="113" s="1" customFormat="1" ht="30" customHeight="1" spans="1:25">
      <c r="A113" s="34"/>
      <c r="B113" s="34">
        <v>1</v>
      </c>
      <c r="C113" s="36"/>
      <c r="D113" s="36"/>
      <c r="E113" s="36"/>
      <c r="F113" s="38"/>
      <c r="G113" s="36"/>
      <c r="H113" s="36"/>
      <c r="I113" s="36"/>
      <c r="J113" s="36"/>
      <c r="K113" s="36"/>
      <c r="L113" s="36"/>
      <c r="M113" s="36"/>
      <c r="N113" s="36"/>
      <c r="O113" s="48"/>
      <c r="P113" s="48"/>
      <c r="Q113" s="48"/>
      <c r="R113" s="48"/>
      <c r="S113" s="48"/>
      <c r="T113" s="48"/>
      <c r="U113" s="48"/>
      <c r="V113" s="48"/>
      <c r="W113" s="48"/>
      <c r="X113" s="48"/>
      <c r="Y113" s="48"/>
    </row>
    <row r="114" s="1" customFormat="1" ht="30" customHeight="1" spans="1:25">
      <c r="A114" s="34"/>
      <c r="B114" s="34" t="s">
        <v>1313</v>
      </c>
      <c r="C114" s="36"/>
      <c r="D114" s="36"/>
      <c r="E114" s="36"/>
      <c r="F114" s="38"/>
      <c r="G114" s="36"/>
      <c r="H114" s="36"/>
      <c r="I114" s="36"/>
      <c r="J114" s="36"/>
      <c r="K114" s="36"/>
      <c r="L114" s="36"/>
      <c r="M114" s="36"/>
      <c r="N114" s="36"/>
      <c r="O114" s="48"/>
      <c r="P114" s="48"/>
      <c r="Q114" s="48"/>
      <c r="R114" s="48"/>
      <c r="S114" s="48"/>
      <c r="T114" s="48"/>
      <c r="U114" s="48"/>
      <c r="V114" s="48"/>
      <c r="W114" s="48"/>
      <c r="X114" s="48"/>
      <c r="Y114" s="48"/>
    </row>
    <row r="115" s="7" customFormat="1" ht="30" customHeight="1" spans="1:25">
      <c r="A115" s="27" t="s">
        <v>522</v>
      </c>
      <c r="B115" s="28"/>
      <c r="C115" s="72"/>
      <c r="D115" s="72"/>
      <c r="E115" s="72"/>
      <c r="F115" s="28" t="s">
        <v>1311</v>
      </c>
      <c r="G115" s="72"/>
      <c r="H115" s="72"/>
      <c r="I115" s="72"/>
      <c r="J115" s="72"/>
      <c r="K115" s="72"/>
      <c r="L115" s="72"/>
      <c r="M115" s="72"/>
      <c r="N115" s="72"/>
      <c r="O115" s="78"/>
      <c r="P115" s="78"/>
      <c r="Q115" s="78"/>
      <c r="R115" s="78"/>
      <c r="S115" s="78"/>
      <c r="T115" s="78"/>
      <c r="U115" s="78"/>
      <c r="V115" s="78"/>
      <c r="W115" s="78"/>
      <c r="X115" s="78"/>
      <c r="Y115" s="78"/>
    </row>
    <row r="116" s="7" customFormat="1" ht="30" customHeight="1" spans="1:25">
      <c r="A116" s="30" t="s">
        <v>523</v>
      </c>
      <c r="B116" s="31"/>
      <c r="C116" s="71"/>
      <c r="D116" s="71"/>
      <c r="E116" s="71"/>
      <c r="F116" s="33" t="s">
        <v>1312</v>
      </c>
      <c r="G116" s="71"/>
      <c r="H116" s="71"/>
      <c r="I116" s="71"/>
      <c r="J116" s="71"/>
      <c r="K116" s="71"/>
      <c r="L116" s="71"/>
      <c r="M116" s="71"/>
      <c r="N116" s="71"/>
      <c r="O116" s="77"/>
      <c r="P116" s="77"/>
      <c r="Q116" s="77"/>
      <c r="R116" s="77"/>
      <c r="S116" s="77"/>
      <c r="T116" s="77"/>
      <c r="U116" s="77"/>
      <c r="V116" s="77"/>
      <c r="W116" s="77"/>
      <c r="X116" s="77"/>
      <c r="Y116" s="77"/>
    </row>
    <row r="117" s="1" customFormat="1" ht="30" customHeight="1" spans="1:25">
      <c r="A117" s="34"/>
      <c r="B117" s="34">
        <v>1</v>
      </c>
      <c r="C117" s="36"/>
      <c r="D117" s="36"/>
      <c r="E117" s="36"/>
      <c r="F117" s="38"/>
      <c r="G117" s="36"/>
      <c r="H117" s="36"/>
      <c r="I117" s="36"/>
      <c r="J117" s="36"/>
      <c r="K117" s="36"/>
      <c r="L117" s="36"/>
      <c r="M117" s="36"/>
      <c r="N117" s="36"/>
      <c r="O117" s="48"/>
      <c r="P117" s="48"/>
      <c r="Q117" s="48"/>
      <c r="R117" s="48"/>
      <c r="S117" s="48"/>
      <c r="T117" s="48"/>
      <c r="U117" s="48"/>
      <c r="V117" s="48"/>
      <c r="W117" s="48"/>
      <c r="X117" s="48"/>
      <c r="Y117" s="48"/>
    </row>
    <row r="118" s="1" customFormat="1" ht="30" customHeight="1" spans="1:25">
      <c r="A118" s="34"/>
      <c r="B118" s="34" t="s">
        <v>1313</v>
      </c>
      <c r="C118" s="36"/>
      <c r="D118" s="36"/>
      <c r="E118" s="36"/>
      <c r="F118" s="38"/>
      <c r="G118" s="36"/>
      <c r="H118" s="36"/>
      <c r="I118" s="36"/>
      <c r="J118" s="36"/>
      <c r="K118" s="36"/>
      <c r="L118" s="36"/>
      <c r="M118" s="36"/>
      <c r="N118" s="36"/>
      <c r="O118" s="48"/>
      <c r="P118" s="48"/>
      <c r="Q118" s="48"/>
      <c r="R118" s="48"/>
      <c r="S118" s="48"/>
      <c r="T118" s="48"/>
      <c r="U118" s="48"/>
      <c r="V118" s="48"/>
      <c r="W118" s="48"/>
      <c r="X118" s="48"/>
      <c r="Y118" s="48"/>
    </row>
    <row r="119" s="8" customFormat="1" ht="30" customHeight="1" spans="1:25">
      <c r="A119" s="30" t="s">
        <v>528</v>
      </c>
      <c r="B119" s="31"/>
      <c r="C119" s="73"/>
      <c r="D119" s="73"/>
      <c r="E119" s="73"/>
      <c r="F119" s="33" t="s">
        <v>1312</v>
      </c>
      <c r="G119" s="73"/>
      <c r="H119" s="73"/>
      <c r="I119" s="73"/>
      <c r="J119" s="73"/>
      <c r="K119" s="73"/>
      <c r="L119" s="73"/>
      <c r="M119" s="73"/>
      <c r="N119" s="73"/>
      <c r="O119" s="79"/>
      <c r="P119" s="79"/>
      <c r="Q119" s="79"/>
      <c r="R119" s="79"/>
      <c r="S119" s="79"/>
      <c r="T119" s="79"/>
      <c r="U119" s="79"/>
      <c r="V119" s="79"/>
      <c r="W119" s="79"/>
      <c r="X119" s="79"/>
      <c r="Y119" s="79"/>
    </row>
    <row r="120" s="1" customFormat="1" ht="30" customHeight="1" spans="1:25">
      <c r="A120" s="34"/>
      <c r="B120" s="34">
        <v>1</v>
      </c>
      <c r="C120" s="36"/>
      <c r="D120" s="36"/>
      <c r="E120" s="36"/>
      <c r="F120" s="38"/>
      <c r="G120" s="36"/>
      <c r="H120" s="36"/>
      <c r="I120" s="36"/>
      <c r="J120" s="36"/>
      <c r="K120" s="36"/>
      <c r="L120" s="36"/>
      <c r="M120" s="36"/>
      <c r="N120" s="36"/>
      <c r="O120" s="48"/>
      <c r="P120" s="48"/>
      <c r="Q120" s="48"/>
      <c r="R120" s="48"/>
      <c r="S120" s="48"/>
      <c r="T120" s="48"/>
      <c r="U120" s="48"/>
      <c r="V120" s="48"/>
      <c r="W120" s="48"/>
      <c r="X120" s="48"/>
      <c r="Y120" s="48"/>
    </row>
    <row r="121" s="1" customFormat="1" ht="30" customHeight="1" spans="1:25">
      <c r="A121" s="34"/>
      <c r="B121" s="34" t="s">
        <v>1313</v>
      </c>
      <c r="C121" s="36"/>
      <c r="D121" s="36"/>
      <c r="E121" s="36"/>
      <c r="F121" s="38"/>
      <c r="G121" s="36"/>
      <c r="H121" s="36"/>
      <c r="I121" s="36"/>
      <c r="J121" s="36"/>
      <c r="K121" s="36"/>
      <c r="L121" s="36"/>
      <c r="M121" s="36"/>
      <c r="N121" s="36"/>
      <c r="O121" s="48"/>
      <c r="P121" s="48"/>
      <c r="Q121" s="48"/>
      <c r="R121" s="48"/>
      <c r="S121" s="48"/>
      <c r="T121" s="48"/>
      <c r="U121" s="48"/>
      <c r="V121" s="48"/>
      <c r="W121" s="48"/>
      <c r="X121" s="48"/>
      <c r="Y121" s="48"/>
    </row>
    <row r="122" s="7" customFormat="1" ht="30" customHeight="1" spans="1:25">
      <c r="A122" s="27" t="s">
        <v>529</v>
      </c>
      <c r="B122" s="28"/>
      <c r="C122" s="72"/>
      <c r="D122" s="72"/>
      <c r="E122" s="72"/>
      <c r="F122" s="28" t="s">
        <v>1311</v>
      </c>
      <c r="G122" s="72"/>
      <c r="H122" s="72"/>
      <c r="I122" s="72"/>
      <c r="J122" s="72"/>
      <c r="K122" s="72"/>
      <c r="L122" s="72"/>
      <c r="M122" s="72"/>
      <c r="N122" s="72"/>
      <c r="O122" s="78"/>
      <c r="P122" s="78"/>
      <c r="Q122" s="78"/>
      <c r="R122" s="78"/>
      <c r="S122" s="78"/>
      <c r="T122" s="78"/>
      <c r="U122" s="78"/>
      <c r="V122" s="78"/>
      <c r="W122" s="78"/>
      <c r="X122" s="78"/>
      <c r="Y122" s="78"/>
    </row>
    <row r="123" s="7" customFormat="1" ht="30" customHeight="1" spans="1:25">
      <c r="A123" s="30" t="s">
        <v>530</v>
      </c>
      <c r="B123" s="31"/>
      <c r="C123" s="71"/>
      <c r="D123" s="71"/>
      <c r="E123" s="71"/>
      <c r="F123" s="33" t="s">
        <v>1312</v>
      </c>
      <c r="G123" s="71"/>
      <c r="H123" s="71"/>
      <c r="I123" s="71"/>
      <c r="J123" s="71"/>
      <c r="K123" s="71"/>
      <c r="L123" s="71"/>
      <c r="M123" s="71"/>
      <c r="N123" s="71"/>
      <c r="O123" s="77"/>
      <c r="P123" s="77"/>
      <c r="Q123" s="77"/>
      <c r="R123" s="77"/>
      <c r="S123" s="77"/>
      <c r="T123" s="77"/>
      <c r="U123" s="77"/>
      <c r="V123" s="77"/>
      <c r="W123" s="77"/>
      <c r="X123" s="77"/>
      <c r="Y123" s="77"/>
    </row>
    <row r="124" s="1" customFormat="1" ht="30" customHeight="1" spans="1:25">
      <c r="A124" s="34"/>
      <c r="B124" s="34">
        <v>1</v>
      </c>
      <c r="C124" s="36"/>
      <c r="D124" s="36"/>
      <c r="E124" s="36"/>
      <c r="F124" s="38"/>
      <c r="G124" s="36"/>
      <c r="H124" s="36"/>
      <c r="I124" s="36"/>
      <c r="J124" s="36"/>
      <c r="K124" s="36"/>
      <c r="L124" s="36"/>
      <c r="M124" s="36"/>
      <c r="N124" s="36"/>
      <c r="O124" s="48"/>
      <c r="P124" s="48"/>
      <c r="Q124" s="48"/>
      <c r="R124" s="48"/>
      <c r="S124" s="48"/>
      <c r="T124" s="48"/>
      <c r="U124" s="48"/>
      <c r="V124" s="48"/>
      <c r="W124" s="48"/>
      <c r="X124" s="48"/>
      <c r="Y124" s="48"/>
    </row>
    <row r="125" s="1" customFormat="1" ht="30" customHeight="1" spans="1:25">
      <c r="A125" s="34"/>
      <c r="B125" s="34" t="s">
        <v>1313</v>
      </c>
      <c r="C125" s="36"/>
      <c r="D125" s="36"/>
      <c r="E125" s="36"/>
      <c r="F125" s="38"/>
      <c r="G125" s="36"/>
      <c r="H125" s="36"/>
      <c r="I125" s="36"/>
      <c r="J125" s="36"/>
      <c r="K125" s="36"/>
      <c r="L125" s="36"/>
      <c r="M125" s="36"/>
      <c r="N125" s="36"/>
      <c r="O125" s="48"/>
      <c r="P125" s="48"/>
      <c r="Q125" s="48"/>
      <c r="R125" s="48"/>
      <c r="S125" s="48"/>
      <c r="T125" s="48"/>
      <c r="U125" s="48"/>
      <c r="V125" s="48"/>
      <c r="W125" s="48"/>
      <c r="X125" s="48"/>
      <c r="Y125" s="48"/>
    </row>
    <row r="126" s="7" customFormat="1" ht="30" customHeight="1" spans="1:25">
      <c r="A126" s="30" t="s">
        <v>531</v>
      </c>
      <c r="B126" s="31"/>
      <c r="C126" s="71"/>
      <c r="D126" s="71"/>
      <c r="E126" s="71"/>
      <c r="F126" s="33" t="s">
        <v>1312</v>
      </c>
      <c r="G126" s="71"/>
      <c r="H126" s="71"/>
      <c r="I126" s="71"/>
      <c r="J126" s="71"/>
      <c r="K126" s="71"/>
      <c r="L126" s="71"/>
      <c r="M126" s="71"/>
      <c r="N126" s="71"/>
      <c r="O126" s="77"/>
      <c r="P126" s="77"/>
      <c r="Q126" s="77"/>
      <c r="R126" s="77"/>
      <c r="S126" s="77"/>
      <c r="T126" s="77"/>
      <c r="U126" s="77"/>
      <c r="V126" s="77"/>
      <c r="W126" s="77"/>
      <c r="X126" s="77"/>
      <c r="Y126" s="77"/>
    </row>
    <row r="127" s="1" customFormat="1" ht="30" customHeight="1" spans="1:25">
      <c r="A127" s="34"/>
      <c r="B127" s="34">
        <v>1</v>
      </c>
      <c r="C127" s="36"/>
      <c r="D127" s="36"/>
      <c r="E127" s="36"/>
      <c r="F127" s="38"/>
      <c r="G127" s="36"/>
      <c r="H127" s="36"/>
      <c r="I127" s="36"/>
      <c r="J127" s="36"/>
      <c r="K127" s="36"/>
      <c r="L127" s="36"/>
      <c r="M127" s="36"/>
      <c r="N127" s="36"/>
      <c r="O127" s="48"/>
      <c r="P127" s="48"/>
      <c r="Q127" s="48"/>
      <c r="R127" s="48"/>
      <c r="S127" s="48"/>
      <c r="T127" s="48"/>
      <c r="U127" s="48"/>
      <c r="V127" s="48"/>
      <c r="W127" s="48"/>
      <c r="X127" s="48"/>
      <c r="Y127" s="48"/>
    </row>
    <row r="128" s="1" customFormat="1" ht="30" customHeight="1" spans="1:25">
      <c r="A128" s="34"/>
      <c r="B128" s="34" t="s">
        <v>1313</v>
      </c>
      <c r="C128" s="36"/>
      <c r="D128" s="36"/>
      <c r="E128" s="36"/>
      <c r="F128" s="38"/>
      <c r="G128" s="36"/>
      <c r="H128" s="36"/>
      <c r="I128" s="36"/>
      <c r="J128" s="36"/>
      <c r="K128" s="36"/>
      <c r="L128" s="36"/>
      <c r="M128" s="36"/>
      <c r="N128" s="36"/>
      <c r="O128" s="48"/>
      <c r="P128" s="48"/>
      <c r="Q128" s="48"/>
      <c r="R128" s="48"/>
      <c r="S128" s="48"/>
      <c r="T128" s="48"/>
      <c r="U128" s="48"/>
      <c r="V128" s="48"/>
      <c r="W128" s="48"/>
      <c r="X128" s="48"/>
      <c r="Y128" s="48"/>
    </row>
    <row r="129" s="6" customFormat="1" ht="30" customHeight="1" spans="1:25">
      <c r="A129" s="30" t="s">
        <v>532</v>
      </c>
      <c r="B129" s="31"/>
      <c r="C129" s="63"/>
      <c r="D129" s="63"/>
      <c r="E129" s="63"/>
      <c r="F129" s="33" t="s">
        <v>1312</v>
      </c>
      <c r="G129" s="63"/>
      <c r="H129" s="63"/>
      <c r="I129" s="63"/>
      <c r="J129" s="63"/>
      <c r="K129" s="63"/>
      <c r="L129" s="63"/>
      <c r="M129" s="63"/>
      <c r="N129" s="63"/>
      <c r="O129" s="74"/>
      <c r="P129" s="74"/>
      <c r="Q129" s="74"/>
      <c r="R129" s="74"/>
      <c r="S129" s="74"/>
      <c r="T129" s="74"/>
      <c r="U129" s="74"/>
      <c r="V129" s="74"/>
      <c r="W129" s="74"/>
      <c r="X129" s="74"/>
      <c r="Y129" s="74"/>
    </row>
    <row r="130" s="1" customFormat="1" ht="30" customHeight="1" spans="1:25">
      <c r="A130" s="34"/>
      <c r="B130" s="34">
        <v>1</v>
      </c>
      <c r="C130" s="36"/>
      <c r="D130" s="36"/>
      <c r="E130" s="36"/>
      <c r="F130" s="38"/>
      <c r="G130" s="36"/>
      <c r="H130" s="36"/>
      <c r="I130" s="36"/>
      <c r="J130" s="36"/>
      <c r="K130" s="36"/>
      <c r="L130" s="36"/>
      <c r="M130" s="36"/>
      <c r="N130" s="36"/>
      <c r="O130" s="48"/>
      <c r="P130" s="48"/>
      <c r="Q130" s="48"/>
      <c r="R130" s="48"/>
      <c r="S130" s="48"/>
      <c r="T130" s="48"/>
      <c r="U130" s="48"/>
      <c r="V130" s="48"/>
      <c r="W130" s="48"/>
      <c r="X130" s="48"/>
      <c r="Y130" s="48"/>
    </row>
    <row r="131" s="1" customFormat="1" ht="30" customHeight="1" spans="1:25">
      <c r="A131" s="34"/>
      <c r="B131" s="34" t="s">
        <v>1313</v>
      </c>
      <c r="C131" s="36"/>
      <c r="D131" s="36"/>
      <c r="E131" s="36"/>
      <c r="F131" s="38"/>
      <c r="G131" s="36"/>
      <c r="H131" s="36"/>
      <c r="I131" s="36"/>
      <c r="J131" s="36"/>
      <c r="K131" s="36"/>
      <c r="L131" s="36"/>
      <c r="M131" s="36"/>
      <c r="N131" s="36"/>
      <c r="O131" s="48"/>
      <c r="P131" s="48"/>
      <c r="Q131" s="48"/>
      <c r="R131" s="48"/>
      <c r="S131" s="48"/>
      <c r="T131" s="48"/>
      <c r="U131" s="48"/>
      <c r="V131" s="48"/>
      <c r="W131" s="48"/>
      <c r="X131" s="48"/>
      <c r="Y131" s="48"/>
    </row>
    <row r="132" s="6" customFormat="1" ht="30" customHeight="1" spans="1:25">
      <c r="A132" s="27" t="s">
        <v>533</v>
      </c>
      <c r="B132" s="28"/>
      <c r="C132" s="43"/>
      <c r="D132" s="43"/>
      <c r="E132" s="43"/>
      <c r="F132" s="28" t="s">
        <v>1311</v>
      </c>
      <c r="G132" s="43"/>
      <c r="H132" s="43"/>
      <c r="I132" s="43"/>
      <c r="J132" s="43"/>
      <c r="K132" s="43"/>
      <c r="L132" s="43"/>
      <c r="M132" s="43"/>
      <c r="N132" s="43"/>
      <c r="O132" s="51"/>
      <c r="P132" s="51"/>
      <c r="Q132" s="51"/>
      <c r="R132" s="51"/>
      <c r="S132" s="51"/>
      <c r="T132" s="51"/>
      <c r="U132" s="51"/>
      <c r="V132" s="51"/>
      <c r="W132" s="51"/>
      <c r="X132" s="51"/>
      <c r="Y132" s="51"/>
    </row>
    <row r="133" s="6" customFormat="1" ht="30" customHeight="1" spans="1:25">
      <c r="A133" s="30" t="s">
        <v>534</v>
      </c>
      <c r="B133" s="31"/>
      <c r="C133" s="63"/>
      <c r="D133" s="63"/>
      <c r="E133" s="63"/>
      <c r="F133" s="33" t="s">
        <v>1312</v>
      </c>
      <c r="G133" s="63"/>
      <c r="H133" s="63"/>
      <c r="I133" s="63"/>
      <c r="J133" s="63"/>
      <c r="K133" s="63"/>
      <c r="L133" s="63"/>
      <c r="M133" s="63"/>
      <c r="N133" s="63"/>
      <c r="O133" s="74"/>
      <c r="P133" s="74"/>
      <c r="Q133" s="74"/>
      <c r="R133" s="74"/>
      <c r="S133" s="74"/>
      <c r="T133" s="74"/>
      <c r="U133" s="74"/>
      <c r="V133" s="74"/>
      <c r="W133" s="74"/>
      <c r="X133" s="74"/>
      <c r="Y133" s="74"/>
    </row>
    <row r="134" s="1" customFormat="1" ht="30" customHeight="1" spans="1:25">
      <c r="A134" s="34"/>
      <c r="B134" s="34">
        <v>1</v>
      </c>
      <c r="C134" s="36"/>
      <c r="D134" s="36"/>
      <c r="E134" s="36"/>
      <c r="F134" s="38"/>
      <c r="G134" s="36"/>
      <c r="H134" s="36"/>
      <c r="I134" s="36"/>
      <c r="J134" s="36"/>
      <c r="K134" s="36"/>
      <c r="L134" s="36"/>
      <c r="M134" s="36"/>
      <c r="N134" s="36"/>
      <c r="O134" s="48"/>
      <c r="P134" s="48"/>
      <c r="Q134" s="48"/>
      <c r="R134" s="48"/>
      <c r="S134" s="48"/>
      <c r="T134" s="48"/>
      <c r="U134" s="48"/>
      <c r="V134" s="48"/>
      <c r="W134" s="48"/>
      <c r="X134" s="48"/>
      <c r="Y134" s="48"/>
    </row>
    <row r="135" s="1" customFormat="1" ht="30" customHeight="1" spans="1:25">
      <c r="A135" s="34"/>
      <c r="B135" s="34" t="s">
        <v>1313</v>
      </c>
      <c r="C135" s="36"/>
      <c r="D135" s="36"/>
      <c r="E135" s="36"/>
      <c r="F135" s="38"/>
      <c r="G135" s="36"/>
      <c r="H135" s="36"/>
      <c r="I135" s="36"/>
      <c r="J135" s="36"/>
      <c r="K135" s="36"/>
      <c r="L135" s="36"/>
      <c r="M135" s="36"/>
      <c r="N135" s="36"/>
      <c r="O135" s="48"/>
      <c r="P135" s="48"/>
      <c r="Q135" s="48"/>
      <c r="R135" s="48"/>
      <c r="S135" s="48"/>
      <c r="T135" s="48"/>
      <c r="U135" s="48"/>
      <c r="V135" s="48"/>
      <c r="W135" s="48"/>
      <c r="X135" s="48"/>
      <c r="Y135" s="48"/>
    </row>
    <row r="136" s="6" customFormat="1" ht="30" customHeight="1" spans="1:25">
      <c r="A136" s="24" t="s">
        <v>539</v>
      </c>
      <c r="B136" s="25"/>
      <c r="C136" s="70"/>
      <c r="D136" s="70"/>
      <c r="E136" s="70"/>
      <c r="F136" s="25" t="s">
        <v>1310</v>
      </c>
      <c r="G136" s="70"/>
      <c r="H136" s="70"/>
      <c r="I136" s="70"/>
      <c r="J136" s="70"/>
      <c r="K136" s="70"/>
      <c r="L136" s="70"/>
      <c r="M136" s="70"/>
      <c r="N136" s="70"/>
      <c r="O136" s="76"/>
      <c r="P136" s="76"/>
      <c r="Q136" s="76"/>
      <c r="R136" s="76"/>
      <c r="S136" s="76"/>
      <c r="T136" s="76"/>
      <c r="U136" s="76"/>
      <c r="V136" s="76"/>
      <c r="W136" s="76"/>
      <c r="X136" s="76"/>
      <c r="Y136" s="76"/>
    </row>
    <row r="137" s="2" customFormat="1" ht="30" customHeight="1" spans="1:25">
      <c r="A137" s="27" t="s">
        <v>540</v>
      </c>
      <c r="B137" s="28"/>
      <c r="C137" s="29"/>
      <c r="D137" s="29"/>
      <c r="E137" s="29"/>
      <c r="F137" s="28" t="s">
        <v>1311</v>
      </c>
      <c r="G137" s="29"/>
      <c r="H137" s="29"/>
      <c r="I137" s="29"/>
      <c r="J137" s="29"/>
      <c r="K137" s="29"/>
      <c r="L137" s="29"/>
      <c r="M137" s="29"/>
      <c r="N137" s="29"/>
      <c r="O137" s="46"/>
      <c r="P137" s="46"/>
      <c r="Q137" s="46"/>
      <c r="R137" s="46"/>
      <c r="S137" s="46"/>
      <c r="T137" s="46"/>
      <c r="U137" s="46"/>
      <c r="V137" s="46"/>
      <c r="W137" s="46"/>
      <c r="X137" s="46"/>
      <c r="Y137" s="46"/>
    </row>
    <row r="138" s="8" customFormat="1" ht="30" customHeight="1" spans="1:25">
      <c r="A138" s="30" t="s">
        <v>541</v>
      </c>
      <c r="B138" s="31"/>
      <c r="C138" s="73"/>
      <c r="D138" s="73"/>
      <c r="E138" s="73"/>
      <c r="F138" s="33" t="s">
        <v>1312</v>
      </c>
      <c r="G138" s="73"/>
      <c r="H138" s="73"/>
      <c r="I138" s="73"/>
      <c r="J138" s="73"/>
      <c r="K138" s="73"/>
      <c r="L138" s="73"/>
      <c r="M138" s="73"/>
      <c r="N138" s="73"/>
      <c r="O138" s="79"/>
      <c r="P138" s="79"/>
      <c r="Q138" s="79"/>
      <c r="R138" s="79"/>
      <c r="S138" s="79"/>
      <c r="T138" s="79"/>
      <c r="U138" s="79"/>
      <c r="V138" s="79"/>
      <c r="W138" s="79"/>
      <c r="X138" s="79"/>
      <c r="Y138" s="79"/>
    </row>
    <row r="139" s="1" customFormat="1" ht="30" customHeight="1" spans="1:25">
      <c r="A139" s="34"/>
      <c r="B139" s="34">
        <v>1</v>
      </c>
      <c r="C139" s="36"/>
      <c r="D139" s="36"/>
      <c r="E139" s="36"/>
      <c r="F139" s="38"/>
      <c r="G139" s="36"/>
      <c r="H139" s="36"/>
      <c r="I139" s="36"/>
      <c r="J139" s="36"/>
      <c r="K139" s="36"/>
      <c r="L139" s="36"/>
      <c r="M139" s="36"/>
      <c r="N139" s="36"/>
      <c r="O139" s="48"/>
      <c r="P139" s="48"/>
      <c r="Q139" s="48"/>
      <c r="R139" s="48"/>
      <c r="S139" s="48"/>
      <c r="T139" s="48"/>
      <c r="U139" s="48"/>
      <c r="V139" s="48"/>
      <c r="W139" s="48"/>
      <c r="X139" s="48"/>
      <c r="Y139" s="48"/>
    </row>
    <row r="140" s="1" customFormat="1" ht="30" customHeight="1" spans="1:25">
      <c r="A140" s="34"/>
      <c r="B140" s="34" t="s">
        <v>1313</v>
      </c>
      <c r="C140" s="36"/>
      <c r="D140" s="36"/>
      <c r="E140" s="36"/>
      <c r="F140" s="38"/>
      <c r="G140" s="36"/>
      <c r="H140" s="36"/>
      <c r="I140" s="36"/>
      <c r="J140" s="36"/>
      <c r="K140" s="36"/>
      <c r="L140" s="36"/>
      <c r="M140" s="36"/>
      <c r="N140" s="36"/>
      <c r="O140" s="48"/>
      <c r="P140" s="48"/>
      <c r="Q140" s="48"/>
      <c r="R140" s="48"/>
      <c r="S140" s="48"/>
      <c r="T140" s="48"/>
      <c r="U140" s="48"/>
      <c r="V140" s="48"/>
      <c r="W140" s="48"/>
      <c r="X140" s="48"/>
      <c r="Y140" s="48"/>
    </row>
    <row r="141" s="8" customFormat="1" ht="30" customHeight="1" spans="1:25">
      <c r="A141" s="30" t="s">
        <v>555</v>
      </c>
      <c r="B141" s="31"/>
      <c r="C141" s="73"/>
      <c r="D141" s="73"/>
      <c r="E141" s="73"/>
      <c r="F141" s="33" t="s">
        <v>1312</v>
      </c>
      <c r="G141" s="73"/>
      <c r="H141" s="73"/>
      <c r="I141" s="73"/>
      <c r="J141" s="73"/>
      <c r="K141" s="73"/>
      <c r="L141" s="73"/>
      <c r="M141" s="73"/>
      <c r="N141" s="73"/>
      <c r="O141" s="79"/>
      <c r="P141" s="79"/>
      <c r="Q141" s="79"/>
      <c r="R141" s="79"/>
      <c r="S141" s="79"/>
      <c r="T141" s="79"/>
      <c r="U141" s="79"/>
      <c r="V141" s="79"/>
      <c r="W141" s="79"/>
      <c r="X141" s="79"/>
      <c r="Y141" s="79"/>
    </row>
    <row r="142" s="1" customFormat="1" ht="30" customHeight="1" spans="1:25">
      <c r="A142" s="34"/>
      <c r="B142" s="34">
        <v>1</v>
      </c>
      <c r="C142" s="36"/>
      <c r="D142" s="36"/>
      <c r="E142" s="36"/>
      <c r="F142" s="38"/>
      <c r="G142" s="36"/>
      <c r="H142" s="36"/>
      <c r="I142" s="36"/>
      <c r="J142" s="36"/>
      <c r="K142" s="36"/>
      <c r="L142" s="36"/>
      <c r="M142" s="36"/>
      <c r="N142" s="36"/>
      <c r="O142" s="48"/>
      <c r="P142" s="48"/>
      <c r="Q142" s="48"/>
      <c r="R142" s="48"/>
      <c r="S142" s="48"/>
      <c r="T142" s="48"/>
      <c r="U142" s="48"/>
      <c r="V142" s="48"/>
      <c r="W142" s="48"/>
      <c r="X142" s="48"/>
      <c r="Y142" s="48"/>
    </row>
    <row r="143" customFormat="1" ht="362" customHeight="1" spans="1:25">
      <c r="A143" s="41"/>
      <c r="B143" s="80" t="s">
        <v>1358</v>
      </c>
      <c r="C143" s="81" t="s">
        <v>1359</v>
      </c>
      <c r="D143" s="42" t="s">
        <v>132</v>
      </c>
      <c r="E143" s="81" t="s">
        <v>1360</v>
      </c>
      <c r="F143" s="38"/>
      <c r="G143" s="37" t="s">
        <v>301</v>
      </c>
      <c r="H143" s="37" t="s">
        <v>625</v>
      </c>
      <c r="I143" s="35" t="s">
        <v>95</v>
      </c>
      <c r="J143" s="35" t="s">
        <v>86</v>
      </c>
      <c r="K143" s="35" t="s">
        <v>86</v>
      </c>
      <c r="L143" s="35">
        <v>28</v>
      </c>
      <c r="M143" s="35">
        <v>83</v>
      </c>
      <c r="N143" s="35">
        <v>77</v>
      </c>
      <c r="O143" s="35">
        <v>267</v>
      </c>
      <c r="P143" s="50">
        <f>Q143+V143</f>
        <v>130</v>
      </c>
      <c r="Q143" s="50">
        <f>SUBTOTAL(9,R143:U143)</f>
        <v>130</v>
      </c>
      <c r="R143" s="35"/>
      <c r="S143" s="85"/>
      <c r="T143" s="35">
        <v>130</v>
      </c>
      <c r="U143" s="35"/>
      <c r="V143" s="35"/>
      <c r="W143" s="37" t="s">
        <v>301</v>
      </c>
      <c r="X143" s="37" t="s">
        <v>164</v>
      </c>
      <c r="Y143" s="37" t="s">
        <v>592</v>
      </c>
    </row>
    <row r="144" customFormat="1" ht="271" customHeight="1" spans="1:25">
      <c r="A144" s="41"/>
      <c r="B144" s="82" t="s">
        <v>666</v>
      </c>
      <c r="C144" s="81" t="s">
        <v>1361</v>
      </c>
      <c r="D144" s="42" t="s">
        <v>132</v>
      </c>
      <c r="E144" s="81" t="s">
        <v>1362</v>
      </c>
      <c r="F144" s="38"/>
      <c r="G144" s="37" t="s">
        <v>301</v>
      </c>
      <c r="H144" s="37" t="s">
        <v>625</v>
      </c>
      <c r="I144" s="35" t="s">
        <v>95</v>
      </c>
      <c r="J144" s="35" t="s">
        <v>86</v>
      </c>
      <c r="K144" s="35" t="s">
        <v>86</v>
      </c>
      <c r="L144" s="35">
        <v>28</v>
      </c>
      <c r="M144" s="35">
        <v>83</v>
      </c>
      <c r="N144" s="35">
        <v>77</v>
      </c>
      <c r="O144" s="35">
        <v>267</v>
      </c>
      <c r="P144" s="50">
        <f t="shared" ref="P144:P154" si="2">Q144+V144</f>
        <v>72</v>
      </c>
      <c r="Q144" s="50">
        <f t="shared" ref="Q144:Q154" si="3">SUBTOTAL(9,R144:U144)</f>
        <v>72</v>
      </c>
      <c r="R144" s="35"/>
      <c r="S144" s="85"/>
      <c r="T144" s="35">
        <v>72</v>
      </c>
      <c r="U144" s="35"/>
      <c r="V144" s="35"/>
      <c r="W144" s="37" t="s">
        <v>301</v>
      </c>
      <c r="X144" s="37" t="s">
        <v>164</v>
      </c>
      <c r="Y144" s="37" t="s">
        <v>1363</v>
      </c>
    </row>
    <row r="145" customFormat="1" ht="224" customHeight="1" spans="1:25">
      <c r="A145" s="41"/>
      <c r="B145" s="37" t="s">
        <v>627</v>
      </c>
      <c r="C145" s="42" t="s">
        <v>1364</v>
      </c>
      <c r="D145" s="42" t="s">
        <v>132</v>
      </c>
      <c r="E145" s="42" t="s">
        <v>1365</v>
      </c>
      <c r="F145" s="38"/>
      <c r="G145" s="37" t="s">
        <v>630</v>
      </c>
      <c r="H145" s="37" t="s">
        <v>631</v>
      </c>
      <c r="I145" s="35" t="s">
        <v>86</v>
      </c>
      <c r="J145" s="35" t="s">
        <v>86</v>
      </c>
      <c r="K145" s="35" t="s">
        <v>86</v>
      </c>
      <c r="L145" s="35">
        <v>34</v>
      </c>
      <c r="M145" s="35">
        <v>87</v>
      </c>
      <c r="N145" s="35">
        <v>121</v>
      </c>
      <c r="O145" s="35">
        <v>365</v>
      </c>
      <c r="P145" s="50">
        <f t="shared" si="2"/>
        <v>75</v>
      </c>
      <c r="Q145" s="50">
        <f t="shared" si="3"/>
        <v>75</v>
      </c>
      <c r="R145" s="35">
        <v>75</v>
      </c>
      <c r="S145" s="35"/>
      <c r="T145" s="35"/>
      <c r="U145" s="35"/>
      <c r="V145" s="35"/>
      <c r="W145" s="37" t="s">
        <v>164</v>
      </c>
      <c r="X145" s="37" t="s">
        <v>164</v>
      </c>
      <c r="Y145" s="37" t="s">
        <v>695</v>
      </c>
    </row>
    <row r="146" customFormat="1" ht="189" customHeight="1" spans="1:25">
      <c r="A146" s="41"/>
      <c r="B146" s="42" t="s">
        <v>609</v>
      </c>
      <c r="C146" s="42" t="s">
        <v>610</v>
      </c>
      <c r="D146" s="42" t="s">
        <v>132</v>
      </c>
      <c r="E146" s="42" t="s">
        <v>1366</v>
      </c>
      <c r="F146" s="38"/>
      <c r="G146" s="37" t="s">
        <v>84</v>
      </c>
      <c r="H146" s="37" t="s">
        <v>612</v>
      </c>
      <c r="I146" s="35" t="s">
        <v>86</v>
      </c>
      <c r="J146" s="35" t="s">
        <v>86</v>
      </c>
      <c r="K146" s="35" t="s">
        <v>86</v>
      </c>
      <c r="L146" s="35">
        <v>8</v>
      </c>
      <c r="M146" s="35">
        <v>24</v>
      </c>
      <c r="N146" s="35">
        <v>23</v>
      </c>
      <c r="O146" s="35">
        <v>102</v>
      </c>
      <c r="P146" s="50">
        <f t="shared" si="2"/>
        <v>60</v>
      </c>
      <c r="Q146" s="50">
        <f t="shared" si="3"/>
        <v>60</v>
      </c>
      <c r="R146" s="35">
        <v>60</v>
      </c>
      <c r="S146" s="35"/>
      <c r="T146" s="35"/>
      <c r="U146" s="35"/>
      <c r="V146" s="35"/>
      <c r="W146" s="37" t="s">
        <v>164</v>
      </c>
      <c r="X146" s="37" t="s">
        <v>164</v>
      </c>
      <c r="Y146" s="37" t="s">
        <v>1363</v>
      </c>
    </row>
    <row r="147" customFormat="1" ht="229" customHeight="1" spans="1:25">
      <c r="A147" s="41"/>
      <c r="B147" s="37" t="s">
        <v>632</v>
      </c>
      <c r="C147" s="42" t="s">
        <v>1367</v>
      </c>
      <c r="D147" s="42" t="s">
        <v>132</v>
      </c>
      <c r="E147" s="42" t="s">
        <v>1368</v>
      </c>
      <c r="F147" s="38"/>
      <c r="G147" s="37" t="s">
        <v>128</v>
      </c>
      <c r="H147" s="37" t="s">
        <v>635</v>
      </c>
      <c r="I147" s="35" t="s">
        <v>86</v>
      </c>
      <c r="J147" s="35" t="s">
        <v>86</v>
      </c>
      <c r="K147" s="35" t="s">
        <v>86</v>
      </c>
      <c r="L147" s="35">
        <v>33</v>
      </c>
      <c r="M147" s="35">
        <v>106</v>
      </c>
      <c r="N147" s="35">
        <v>92</v>
      </c>
      <c r="O147" s="35">
        <v>388</v>
      </c>
      <c r="P147" s="50">
        <f t="shared" si="2"/>
        <v>48</v>
      </c>
      <c r="Q147" s="50">
        <f t="shared" si="3"/>
        <v>48</v>
      </c>
      <c r="R147" s="35">
        <v>48</v>
      </c>
      <c r="S147" s="35"/>
      <c r="T147" s="35"/>
      <c r="U147" s="35"/>
      <c r="V147" s="35"/>
      <c r="W147" s="37" t="s">
        <v>164</v>
      </c>
      <c r="X147" s="37" t="s">
        <v>164</v>
      </c>
      <c r="Y147" s="37" t="s">
        <v>695</v>
      </c>
    </row>
    <row r="148" customFormat="1" ht="212" customHeight="1" spans="1:25">
      <c r="A148" s="41"/>
      <c r="B148" s="37" t="s">
        <v>1369</v>
      </c>
      <c r="C148" s="42" t="s">
        <v>1370</v>
      </c>
      <c r="D148" s="42" t="s">
        <v>132</v>
      </c>
      <c r="E148" s="42" t="s">
        <v>1371</v>
      </c>
      <c r="F148" s="38"/>
      <c r="G148" s="37" t="s">
        <v>128</v>
      </c>
      <c r="H148" s="37" t="s">
        <v>1372</v>
      </c>
      <c r="I148" s="35" t="s">
        <v>86</v>
      </c>
      <c r="J148" s="35" t="s">
        <v>86</v>
      </c>
      <c r="K148" s="35" t="s">
        <v>86</v>
      </c>
      <c r="L148" s="35">
        <v>30</v>
      </c>
      <c r="M148" s="35">
        <v>78</v>
      </c>
      <c r="N148" s="35">
        <v>82</v>
      </c>
      <c r="O148" s="35">
        <v>317</v>
      </c>
      <c r="P148" s="50">
        <f t="shared" si="2"/>
        <v>32</v>
      </c>
      <c r="Q148" s="50">
        <f t="shared" si="3"/>
        <v>32</v>
      </c>
      <c r="R148" s="35"/>
      <c r="S148" s="35"/>
      <c r="T148" s="35">
        <v>32</v>
      </c>
      <c r="U148" s="35"/>
      <c r="V148" s="35"/>
      <c r="W148" s="37" t="s">
        <v>164</v>
      </c>
      <c r="X148" s="37" t="s">
        <v>164</v>
      </c>
      <c r="Y148" s="37" t="s">
        <v>695</v>
      </c>
    </row>
    <row r="149" customFormat="1" ht="216" customHeight="1" spans="1:25">
      <c r="A149" s="41"/>
      <c r="B149" s="42" t="s">
        <v>1373</v>
      </c>
      <c r="C149" s="42" t="s">
        <v>1374</v>
      </c>
      <c r="D149" s="42" t="s">
        <v>132</v>
      </c>
      <c r="E149" s="42" t="s">
        <v>1375</v>
      </c>
      <c r="F149" s="38"/>
      <c r="G149" s="37" t="s">
        <v>301</v>
      </c>
      <c r="H149" s="37" t="s">
        <v>1376</v>
      </c>
      <c r="I149" s="35" t="s">
        <v>86</v>
      </c>
      <c r="J149" s="35" t="s">
        <v>86</v>
      </c>
      <c r="K149" s="35" t="s">
        <v>86</v>
      </c>
      <c r="L149" s="35">
        <v>20</v>
      </c>
      <c r="M149" s="35">
        <v>60</v>
      </c>
      <c r="N149" s="35">
        <v>58</v>
      </c>
      <c r="O149" s="35">
        <v>228</v>
      </c>
      <c r="P149" s="50">
        <f t="shared" si="2"/>
        <v>35</v>
      </c>
      <c r="Q149" s="50">
        <f t="shared" si="3"/>
        <v>35</v>
      </c>
      <c r="R149" s="35"/>
      <c r="S149" s="86">
        <v>35</v>
      </c>
      <c r="T149" s="35"/>
      <c r="U149" s="35"/>
      <c r="V149" s="35"/>
      <c r="W149" s="37" t="s">
        <v>1339</v>
      </c>
      <c r="X149" s="37" t="s">
        <v>1339</v>
      </c>
      <c r="Y149" s="37" t="s">
        <v>561</v>
      </c>
    </row>
    <row r="150" customFormat="1" ht="203" customHeight="1" spans="1:25">
      <c r="A150" s="41"/>
      <c r="B150" s="42" t="s">
        <v>1377</v>
      </c>
      <c r="C150" s="42" t="s">
        <v>1378</v>
      </c>
      <c r="D150" s="42" t="s">
        <v>132</v>
      </c>
      <c r="E150" s="42" t="s">
        <v>1379</v>
      </c>
      <c r="F150" s="38"/>
      <c r="G150" s="37" t="s">
        <v>217</v>
      </c>
      <c r="H150" s="37" t="s">
        <v>851</v>
      </c>
      <c r="I150" s="35" t="s">
        <v>95</v>
      </c>
      <c r="J150" s="35" t="s">
        <v>86</v>
      </c>
      <c r="K150" s="35" t="s">
        <v>86</v>
      </c>
      <c r="L150" s="35">
        <v>10</v>
      </c>
      <c r="M150" s="35">
        <v>21</v>
      </c>
      <c r="N150" s="35">
        <v>31</v>
      </c>
      <c r="O150" s="35">
        <v>112</v>
      </c>
      <c r="P150" s="50">
        <f t="shared" si="2"/>
        <v>40</v>
      </c>
      <c r="Q150" s="50">
        <f t="shared" si="3"/>
        <v>40</v>
      </c>
      <c r="R150" s="35"/>
      <c r="S150" s="85">
        <v>40</v>
      </c>
      <c r="T150" s="35"/>
      <c r="U150" s="35"/>
      <c r="V150" s="35"/>
      <c r="W150" s="37" t="s">
        <v>1339</v>
      </c>
      <c r="X150" s="37" t="s">
        <v>1339</v>
      </c>
      <c r="Y150" s="37" t="s">
        <v>576</v>
      </c>
    </row>
    <row r="151" customFormat="1" ht="147" customHeight="1" spans="1:25">
      <c r="A151" s="41"/>
      <c r="B151" s="42" t="s">
        <v>1380</v>
      </c>
      <c r="C151" s="42" t="s">
        <v>1381</v>
      </c>
      <c r="D151" s="42" t="s">
        <v>132</v>
      </c>
      <c r="E151" s="42" t="s">
        <v>1382</v>
      </c>
      <c r="F151" s="38"/>
      <c r="G151" s="37" t="s">
        <v>183</v>
      </c>
      <c r="H151" s="37" t="s">
        <v>1383</v>
      </c>
      <c r="I151" s="35" t="s">
        <v>86</v>
      </c>
      <c r="J151" s="35" t="s">
        <v>86</v>
      </c>
      <c r="K151" s="35" t="s">
        <v>86</v>
      </c>
      <c r="L151" s="35">
        <v>18</v>
      </c>
      <c r="M151" s="35">
        <v>51</v>
      </c>
      <c r="N151" s="35">
        <v>53</v>
      </c>
      <c r="O151" s="35">
        <v>167</v>
      </c>
      <c r="P151" s="50">
        <f t="shared" si="2"/>
        <v>25</v>
      </c>
      <c r="Q151" s="50">
        <f t="shared" si="3"/>
        <v>25</v>
      </c>
      <c r="R151" s="35"/>
      <c r="S151" s="85">
        <v>25</v>
      </c>
      <c r="T151" s="35"/>
      <c r="U151" s="35"/>
      <c r="V151" s="35"/>
      <c r="W151" s="37" t="s">
        <v>1339</v>
      </c>
      <c r="X151" s="37" t="s">
        <v>1339</v>
      </c>
      <c r="Y151" s="37" t="s">
        <v>561</v>
      </c>
    </row>
    <row r="152" customFormat="1" ht="147" customHeight="1" spans="1:25">
      <c r="A152" s="41"/>
      <c r="B152" s="42" t="s">
        <v>1384</v>
      </c>
      <c r="C152" s="42" t="s">
        <v>1385</v>
      </c>
      <c r="D152" s="42" t="s">
        <v>132</v>
      </c>
      <c r="E152" s="42" t="s">
        <v>1386</v>
      </c>
      <c r="F152" s="38"/>
      <c r="G152" s="37" t="s">
        <v>84</v>
      </c>
      <c r="H152" s="37" t="s">
        <v>85</v>
      </c>
      <c r="I152" s="35" t="s">
        <v>86</v>
      </c>
      <c r="J152" s="35" t="s">
        <v>86</v>
      </c>
      <c r="K152" s="35" t="s">
        <v>86</v>
      </c>
      <c r="L152" s="35">
        <v>7</v>
      </c>
      <c r="M152" s="35">
        <v>13</v>
      </c>
      <c r="N152" s="35">
        <v>22</v>
      </c>
      <c r="O152" s="35">
        <v>79</v>
      </c>
      <c r="P152" s="50">
        <f t="shared" si="2"/>
        <v>48</v>
      </c>
      <c r="Q152" s="50">
        <f t="shared" si="3"/>
        <v>48</v>
      </c>
      <c r="R152" s="35"/>
      <c r="S152" s="85">
        <v>48</v>
      </c>
      <c r="T152" s="35"/>
      <c r="U152" s="35"/>
      <c r="V152" s="35"/>
      <c r="W152" s="37" t="s">
        <v>1339</v>
      </c>
      <c r="X152" s="37" t="s">
        <v>1339</v>
      </c>
      <c r="Y152" s="37" t="s">
        <v>576</v>
      </c>
    </row>
    <row r="153" customFormat="1" ht="170" customHeight="1" spans="1:25">
      <c r="A153" s="41"/>
      <c r="B153" s="42" t="s">
        <v>1387</v>
      </c>
      <c r="C153" s="42" t="s">
        <v>1388</v>
      </c>
      <c r="D153" s="42" t="s">
        <v>132</v>
      </c>
      <c r="E153" s="42" t="s">
        <v>1389</v>
      </c>
      <c r="F153" s="38"/>
      <c r="G153" s="37" t="s">
        <v>93</v>
      </c>
      <c r="H153" s="37" t="s">
        <v>1390</v>
      </c>
      <c r="I153" s="35" t="s">
        <v>86</v>
      </c>
      <c r="J153" s="35" t="s">
        <v>86</v>
      </c>
      <c r="K153" s="35" t="s">
        <v>86</v>
      </c>
      <c r="L153" s="35">
        <v>21</v>
      </c>
      <c r="M153" s="35">
        <v>47</v>
      </c>
      <c r="N153" s="35">
        <v>64</v>
      </c>
      <c r="O153" s="35">
        <v>217</v>
      </c>
      <c r="P153" s="50">
        <f t="shared" si="2"/>
        <v>16</v>
      </c>
      <c r="Q153" s="50">
        <f t="shared" si="3"/>
        <v>16</v>
      </c>
      <c r="R153" s="35"/>
      <c r="S153" s="85">
        <v>16</v>
      </c>
      <c r="T153" s="35"/>
      <c r="U153" s="35"/>
      <c r="V153" s="35"/>
      <c r="W153" s="37" t="s">
        <v>1339</v>
      </c>
      <c r="X153" s="37" t="s">
        <v>1339</v>
      </c>
      <c r="Y153" s="37" t="s">
        <v>576</v>
      </c>
    </row>
    <row r="154" customFormat="1" ht="163" customHeight="1" spans="1:25">
      <c r="A154" s="41"/>
      <c r="B154" s="42" t="s">
        <v>1391</v>
      </c>
      <c r="C154" s="42" t="s">
        <v>1381</v>
      </c>
      <c r="D154" s="42" t="s">
        <v>132</v>
      </c>
      <c r="E154" s="42" t="s">
        <v>1392</v>
      </c>
      <c r="F154" s="38"/>
      <c r="G154" s="37" t="s">
        <v>203</v>
      </c>
      <c r="H154" s="37" t="s">
        <v>1393</v>
      </c>
      <c r="I154" s="35" t="s">
        <v>86</v>
      </c>
      <c r="J154" s="35" t="s">
        <v>86</v>
      </c>
      <c r="K154" s="35" t="s">
        <v>86</v>
      </c>
      <c r="L154" s="35">
        <v>33</v>
      </c>
      <c r="M154" s="35">
        <v>105</v>
      </c>
      <c r="N154" s="35">
        <v>98</v>
      </c>
      <c r="O154" s="35">
        <v>346</v>
      </c>
      <c r="P154" s="50">
        <f t="shared" si="2"/>
        <v>25</v>
      </c>
      <c r="Q154" s="50">
        <f t="shared" si="3"/>
        <v>25</v>
      </c>
      <c r="R154" s="35"/>
      <c r="S154" s="85">
        <v>25</v>
      </c>
      <c r="T154" s="35"/>
      <c r="U154" s="35"/>
      <c r="V154" s="35"/>
      <c r="W154" s="37" t="s">
        <v>1339</v>
      </c>
      <c r="X154" s="37" t="s">
        <v>1339</v>
      </c>
      <c r="Y154" s="37" t="s">
        <v>561</v>
      </c>
    </row>
    <row r="155" s="5" customFormat="1" ht="30" customHeight="1" spans="1:25">
      <c r="A155" s="34"/>
      <c r="B155" s="34"/>
      <c r="C155" s="36"/>
      <c r="D155" s="36"/>
      <c r="E155" s="36"/>
      <c r="F155" s="38"/>
      <c r="G155" s="36"/>
      <c r="H155" s="36"/>
      <c r="I155" s="36"/>
      <c r="J155" s="36"/>
      <c r="K155" s="36"/>
      <c r="L155" s="36"/>
      <c r="M155" s="36"/>
      <c r="N155" s="36"/>
      <c r="O155" s="48"/>
      <c r="P155" s="48"/>
      <c r="Q155" s="48"/>
      <c r="R155" s="48"/>
      <c r="S155" s="48"/>
      <c r="T155" s="48"/>
      <c r="U155" s="48"/>
      <c r="V155" s="48"/>
      <c r="W155" s="48"/>
      <c r="X155" s="48"/>
      <c r="Y155" s="48"/>
    </row>
    <row r="156" s="1" customFormat="1" ht="30" customHeight="1" spans="1:25">
      <c r="A156" s="34"/>
      <c r="B156" s="34"/>
      <c r="C156" s="36"/>
      <c r="D156" s="36"/>
      <c r="E156" s="36"/>
      <c r="F156" s="38"/>
      <c r="G156" s="36"/>
      <c r="H156" s="36"/>
      <c r="I156" s="36"/>
      <c r="J156" s="36"/>
      <c r="K156" s="36"/>
      <c r="L156" s="36"/>
      <c r="M156" s="36"/>
      <c r="N156" s="36"/>
      <c r="O156" s="48"/>
      <c r="P156" s="48"/>
      <c r="Q156" s="48"/>
      <c r="R156" s="48"/>
      <c r="S156" s="48"/>
      <c r="T156" s="48"/>
      <c r="U156" s="48"/>
      <c r="V156" s="48"/>
      <c r="W156" s="48"/>
      <c r="X156" s="48"/>
      <c r="Y156" s="48"/>
    </row>
    <row r="157" s="1" customFormat="1" ht="30" customHeight="1" spans="1:25">
      <c r="A157" s="34"/>
      <c r="B157" s="34" t="s">
        <v>1313</v>
      </c>
      <c r="C157" s="36"/>
      <c r="D157" s="36"/>
      <c r="E157" s="36"/>
      <c r="F157" s="38"/>
      <c r="G157" s="36"/>
      <c r="H157" s="36"/>
      <c r="I157" s="36"/>
      <c r="J157" s="36"/>
      <c r="K157" s="36"/>
      <c r="L157" s="36"/>
      <c r="M157" s="36"/>
      <c r="N157" s="36"/>
      <c r="O157" s="48"/>
      <c r="P157" s="48"/>
      <c r="Q157" s="48"/>
      <c r="R157" s="48"/>
      <c r="S157" s="48"/>
      <c r="T157" s="48"/>
      <c r="U157" s="48"/>
      <c r="V157" s="48"/>
      <c r="W157" s="48"/>
      <c r="X157" s="48"/>
      <c r="Y157" s="48"/>
    </row>
    <row r="158" s="7" customFormat="1" ht="30" customHeight="1" spans="1:25">
      <c r="A158" s="30" t="s">
        <v>691</v>
      </c>
      <c r="B158" s="31"/>
      <c r="C158" s="71"/>
      <c r="D158" s="71"/>
      <c r="E158" s="71"/>
      <c r="F158" s="33" t="s">
        <v>1312</v>
      </c>
      <c r="G158" s="71"/>
      <c r="H158" s="71"/>
      <c r="I158" s="71"/>
      <c r="J158" s="71"/>
      <c r="K158" s="71"/>
      <c r="L158" s="71"/>
      <c r="M158" s="71"/>
      <c r="N158" s="71"/>
      <c r="O158" s="77"/>
      <c r="P158" s="77"/>
      <c r="Q158" s="77"/>
      <c r="R158" s="77"/>
      <c r="S158" s="77"/>
      <c r="T158" s="77"/>
      <c r="U158" s="77"/>
      <c r="V158" s="77"/>
      <c r="W158" s="77"/>
      <c r="X158" s="77"/>
      <c r="Y158" s="77"/>
    </row>
    <row r="159" s="1" customFormat="1" ht="30" customHeight="1" spans="1:25">
      <c r="A159" s="34"/>
      <c r="B159" s="34">
        <v>1</v>
      </c>
      <c r="C159" s="36"/>
      <c r="D159" s="36"/>
      <c r="E159" s="36"/>
      <c r="F159" s="38"/>
      <c r="G159" s="36"/>
      <c r="H159" s="36"/>
      <c r="I159" s="36"/>
      <c r="J159" s="36"/>
      <c r="K159" s="36"/>
      <c r="L159" s="36"/>
      <c r="M159" s="36"/>
      <c r="N159" s="36"/>
      <c r="O159" s="48"/>
      <c r="P159" s="48"/>
      <c r="Q159" s="48"/>
      <c r="R159" s="48"/>
      <c r="S159" s="48"/>
      <c r="T159" s="48"/>
      <c r="U159" s="48"/>
      <c r="V159" s="48"/>
      <c r="W159" s="48"/>
      <c r="X159" s="48"/>
      <c r="Y159" s="48"/>
    </row>
    <row r="160" s="1" customFormat="1" ht="30" customHeight="1" spans="1:25">
      <c r="A160" s="34"/>
      <c r="B160" s="34" t="s">
        <v>1313</v>
      </c>
      <c r="C160" s="36"/>
      <c r="D160" s="36"/>
      <c r="E160" s="36"/>
      <c r="F160" s="38"/>
      <c r="G160" s="36"/>
      <c r="H160" s="36"/>
      <c r="I160" s="36"/>
      <c r="J160" s="36"/>
      <c r="K160" s="36"/>
      <c r="L160" s="36"/>
      <c r="M160" s="36"/>
      <c r="N160" s="36"/>
      <c r="O160" s="48"/>
      <c r="P160" s="48"/>
      <c r="Q160" s="48"/>
      <c r="R160" s="48"/>
      <c r="S160" s="48"/>
      <c r="T160" s="48"/>
      <c r="U160" s="48"/>
      <c r="V160" s="48"/>
      <c r="W160" s="48"/>
      <c r="X160" s="48"/>
      <c r="Y160" s="48"/>
    </row>
    <row r="161" s="7" customFormat="1" ht="30" customHeight="1" spans="1:25">
      <c r="A161" s="30" t="s">
        <v>832</v>
      </c>
      <c r="B161" s="31"/>
      <c r="C161" s="71"/>
      <c r="D161" s="71"/>
      <c r="E161" s="71"/>
      <c r="F161" s="33" t="s">
        <v>1312</v>
      </c>
      <c r="G161" s="71"/>
      <c r="H161" s="71"/>
      <c r="I161" s="71"/>
      <c r="J161" s="71"/>
      <c r="K161" s="71"/>
      <c r="L161" s="71"/>
      <c r="M161" s="71"/>
      <c r="N161" s="71"/>
      <c r="O161" s="77"/>
      <c r="P161" s="77"/>
      <c r="Q161" s="77"/>
      <c r="R161" s="77"/>
      <c r="S161" s="77"/>
      <c r="T161" s="77"/>
      <c r="U161" s="77"/>
      <c r="V161" s="77"/>
      <c r="W161" s="77"/>
      <c r="X161" s="77"/>
      <c r="Y161" s="77"/>
    </row>
    <row r="162" s="1" customFormat="1" ht="30" customHeight="1" spans="1:25">
      <c r="A162" s="34"/>
      <c r="B162" s="34">
        <v>1</v>
      </c>
      <c r="C162" s="36"/>
      <c r="D162" s="36"/>
      <c r="E162" s="36"/>
      <c r="F162" s="38"/>
      <c r="G162" s="36"/>
      <c r="H162" s="36"/>
      <c r="I162" s="36"/>
      <c r="J162" s="36"/>
      <c r="K162" s="36"/>
      <c r="L162" s="36"/>
      <c r="M162" s="36"/>
      <c r="N162" s="36"/>
      <c r="O162" s="48"/>
      <c r="P162" s="48"/>
      <c r="Q162" s="48"/>
      <c r="R162" s="48"/>
      <c r="S162" s="48"/>
      <c r="T162" s="48"/>
      <c r="U162" s="48"/>
      <c r="V162" s="48"/>
      <c r="W162" s="48"/>
      <c r="X162" s="48"/>
      <c r="Y162" s="48"/>
    </row>
    <row r="163" s="1" customFormat="1" ht="30" customHeight="1" spans="1:25">
      <c r="A163" s="34"/>
      <c r="B163" s="34" t="s">
        <v>1313</v>
      </c>
      <c r="C163" s="36"/>
      <c r="D163" s="36"/>
      <c r="E163" s="36"/>
      <c r="F163" s="38"/>
      <c r="G163" s="36"/>
      <c r="H163" s="36"/>
      <c r="I163" s="36"/>
      <c r="J163" s="36"/>
      <c r="K163" s="36"/>
      <c r="L163" s="36"/>
      <c r="M163" s="36"/>
      <c r="N163" s="36"/>
      <c r="O163" s="48"/>
      <c r="P163" s="48"/>
      <c r="Q163" s="48"/>
      <c r="R163" s="48"/>
      <c r="S163" s="48"/>
      <c r="T163" s="48"/>
      <c r="U163" s="48"/>
      <c r="V163" s="48"/>
      <c r="W163" s="48"/>
      <c r="X163" s="48"/>
      <c r="Y163" s="48"/>
    </row>
    <row r="164" s="7" customFormat="1" ht="36" spans="1:25">
      <c r="A164" s="30" t="s">
        <v>997</v>
      </c>
      <c r="B164" s="31"/>
      <c r="C164" s="71"/>
      <c r="D164" s="71"/>
      <c r="E164" s="71"/>
      <c r="F164" s="33" t="s">
        <v>1312</v>
      </c>
      <c r="G164" s="71"/>
      <c r="H164" s="71"/>
      <c r="I164" s="71"/>
      <c r="J164" s="71"/>
      <c r="K164" s="71"/>
      <c r="L164" s="71"/>
      <c r="M164" s="71"/>
      <c r="N164" s="71"/>
      <c r="O164" s="77"/>
      <c r="P164" s="77"/>
      <c r="Q164" s="77"/>
      <c r="R164" s="77"/>
      <c r="S164" s="77"/>
      <c r="T164" s="77"/>
      <c r="U164" s="77"/>
      <c r="V164" s="77"/>
      <c r="W164" s="77"/>
      <c r="X164" s="77"/>
      <c r="Y164" s="77"/>
    </row>
    <row r="165" s="1" customFormat="1" ht="30" customHeight="1" spans="1:25">
      <c r="A165" s="34"/>
      <c r="B165" s="34">
        <v>1</v>
      </c>
      <c r="C165" s="36"/>
      <c r="D165" s="36"/>
      <c r="E165" s="36"/>
      <c r="F165" s="38"/>
      <c r="G165" s="36"/>
      <c r="H165" s="36"/>
      <c r="I165" s="36"/>
      <c r="J165" s="36"/>
      <c r="K165" s="36"/>
      <c r="L165" s="36"/>
      <c r="M165" s="36"/>
      <c r="N165" s="36"/>
      <c r="O165" s="48"/>
      <c r="P165" s="48"/>
      <c r="Q165" s="48"/>
      <c r="R165" s="48"/>
      <c r="S165" s="48"/>
      <c r="T165" s="48"/>
      <c r="U165" s="48"/>
      <c r="V165" s="48"/>
      <c r="W165" s="48"/>
      <c r="X165" s="48"/>
      <c r="Y165" s="48"/>
    </row>
    <row r="166" s="1" customFormat="1" ht="30" customHeight="1" spans="1:25">
      <c r="A166" s="34"/>
      <c r="B166" s="34" t="s">
        <v>1313</v>
      </c>
      <c r="C166" s="36"/>
      <c r="D166" s="36"/>
      <c r="E166" s="36"/>
      <c r="F166" s="38"/>
      <c r="G166" s="36"/>
      <c r="H166" s="36"/>
      <c r="I166" s="36"/>
      <c r="J166" s="36"/>
      <c r="K166" s="36"/>
      <c r="L166" s="36"/>
      <c r="M166" s="36"/>
      <c r="N166" s="36"/>
      <c r="O166" s="48"/>
      <c r="P166" s="48"/>
      <c r="Q166" s="48"/>
      <c r="R166" s="48"/>
      <c r="S166" s="48"/>
      <c r="T166" s="48"/>
      <c r="U166" s="48"/>
      <c r="V166" s="48"/>
      <c r="W166" s="48"/>
      <c r="X166" s="48"/>
      <c r="Y166" s="48"/>
    </row>
    <row r="167" s="7" customFormat="1" ht="36" spans="1:25">
      <c r="A167" s="30" t="s">
        <v>1003</v>
      </c>
      <c r="B167" s="31"/>
      <c r="C167" s="71"/>
      <c r="D167" s="71"/>
      <c r="E167" s="71"/>
      <c r="F167" s="33" t="s">
        <v>1312</v>
      </c>
      <c r="G167" s="71"/>
      <c r="H167" s="71"/>
      <c r="I167" s="71"/>
      <c r="J167" s="71"/>
      <c r="K167" s="71"/>
      <c r="L167" s="71"/>
      <c r="M167" s="71"/>
      <c r="N167" s="71"/>
      <c r="O167" s="77"/>
      <c r="P167" s="77"/>
      <c r="Q167" s="77"/>
      <c r="R167" s="77"/>
      <c r="S167" s="77"/>
      <c r="T167" s="77"/>
      <c r="U167" s="77"/>
      <c r="V167" s="77"/>
      <c r="W167" s="77"/>
      <c r="X167" s="77"/>
      <c r="Y167" s="77"/>
    </row>
    <row r="168" s="1" customFormat="1" ht="30" customHeight="1" spans="1:25">
      <c r="A168" s="34"/>
      <c r="B168" s="34">
        <v>1</v>
      </c>
      <c r="C168" s="36"/>
      <c r="D168" s="36"/>
      <c r="E168" s="36"/>
      <c r="F168" s="38"/>
      <c r="G168" s="36"/>
      <c r="H168" s="36"/>
      <c r="I168" s="36"/>
      <c r="J168" s="36"/>
      <c r="K168" s="36"/>
      <c r="L168" s="36"/>
      <c r="M168" s="36"/>
      <c r="N168" s="36"/>
      <c r="O168" s="48"/>
      <c r="P168" s="48"/>
      <c r="Q168" s="48"/>
      <c r="R168" s="48"/>
      <c r="S168" s="48"/>
      <c r="T168" s="48"/>
      <c r="U168" s="48"/>
      <c r="V168" s="48"/>
      <c r="W168" s="48"/>
      <c r="X168" s="48"/>
      <c r="Y168" s="48"/>
    </row>
    <row r="169" s="1" customFormat="1" ht="30" customHeight="1" spans="1:25">
      <c r="A169" s="34"/>
      <c r="B169" s="34" t="s">
        <v>1313</v>
      </c>
      <c r="C169" s="36"/>
      <c r="D169" s="36"/>
      <c r="E169" s="36"/>
      <c r="F169" s="38"/>
      <c r="G169" s="36"/>
      <c r="H169" s="36"/>
      <c r="I169" s="36"/>
      <c r="J169" s="36"/>
      <c r="K169" s="36"/>
      <c r="L169" s="36"/>
      <c r="M169" s="36"/>
      <c r="N169" s="36"/>
      <c r="O169" s="48"/>
      <c r="P169" s="48"/>
      <c r="Q169" s="48"/>
      <c r="R169" s="48"/>
      <c r="S169" s="48"/>
      <c r="T169" s="48"/>
      <c r="U169" s="48"/>
      <c r="V169" s="48"/>
      <c r="W169" s="48"/>
      <c r="X169" s="48"/>
      <c r="Y169" s="48"/>
    </row>
    <row r="170" s="7" customFormat="1" ht="30" customHeight="1" spans="1:25">
      <c r="A170" s="27" t="s">
        <v>1005</v>
      </c>
      <c r="B170" s="28"/>
      <c r="C170" s="72"/>
      <c r="D170" s="72"/>
      <c r="E170" s="72"/>
      <c r="F170" s="28" t="s">
        <v>1311</v>
      </c>
      <c r="G170" s="72"/>
      <c r="H170" s="72"/>
      <c r="I170" s="72"/>
      <c r="J170" s="72"/>
      <c r="K170" s="72"/>
      <c r="L170" s="72"/>
      <c r="M170" s="72"/>
      <c r="N170" s="72"/>
      <c r="O170" s="78"/>
      <c r="P170" s="78"/>
      <c r="Q170" s="78"/>
      <c r="R170" s="78"/>
      <c r="S170" s="78"/>
      <c r="T170" s="78"/>
      <c r="U170" s="78"/>
      <c r="V170" s="78"/>
      <c r="W170" s="78"/>
      <c r="X170" s="78"/>
      <c r="Y170" s="78"/>
    </row>
    <row r="171" s="7" customFormat="1" ht="30" customHeight="1" spans="1:25">
      <c r="A171" s="30" t="s">
        <v>1006</v>
      </c>
      <c r="B171" s="31"/>
      <c r="C171" s="71"/>
      <c r="D171" s="71"/>
      <c r="E171" s="71"/>
      <c r="F171" s="33" t="s">
        <v>1312</v>
      </c>
      <c r="G171" s="71"/>
      <c r="H171" s="71"/>
      <c r="I171" s="71"/>
      <c r="J171" s="71"/>
      <c r="K171" s="71"/>
      <c r="L171" s="71"/>
      <c r="M171" s="71"/>
      <c r="N171" s="71"/>
      <c r="O171" s="77"/>
      <c r="P171" s="77"/>
      <c r="Q171" s="77"/>
      <c r="R171" s="77"/>
      <c r="S171" s="77"/>
      <c r="T171" s="77"/>
      <c r="U171" s="77"/>
      <c r="V171" s="77"/>
      <c r="W171" s="77"/>
      <c r="X171" s="77"/>
      <c r="Y171" s="77"/>
    </row>
    <row r="172" s="1" customFormat="1" ht="30" customHeight="1" spans="1:25">
      <c r="A172" s="34"/>
      <c r="B172" s="34">
        <v>1</v>
      </c>
      <c r="C172" s="36"/>
      <c r="D172" s="36"/>
      <c r="E172" s="36"/>
      <c r="F172" s="38"/>
      <c r="G172" s="36"/>
      <c r="H172" s="36"/>
      <c r="I172" s="36"/>
      <c r="J172" s="36"/>
      <c r="K172" s="36"/>
      <c r="L172" s="36"/>
      <c r="M172" s="36"/>
      <c r="N172" s="36"/>
      <c r="O172" s="48"/>
      <c r="P172" s="48"/>
      <c r="Q172" s="48"/>
      <c r="R172" s="48"/>
      <c r="S172" s="48"/>
      <c r="T172" s="48"/>
      <c r="U172" s="48"/>
      <c r="V172" s="48"/>
      <c r="W172" s="48"/>
      <c r="X172" s="48"/>
      <c r="Y172" s="48"/>
    </row>
    <row r="173" s="1" customFormat="1" ht="30" customHeight="1" spans="1:25">
      <c r="A173" s="34"/>
      <c r="B173" s="34" t="s">
        <v>1313</v>
      </c>
      <c r="C173" s="36"/>
      <c r="D173" s="36"/>
      <c r="E173" s="36"/>
      <c r="F173" s="38"/>
      <c r="G173" s="36"/>
      <c r="H173" s="36"/>
      <c r="I173" s="36"/>
      <c r="J173" s="36"/>
      <c r="K173" s="36"/>
      <c r="L173" s="36"/>
      <c r="M173" s="36"/>
      <c r="N173" s="36"/>
      <c r="O173" s="48"/>
      <c r="P173" s="48"/>
      <c r="Q173" s="48"/>
      <c r="R173" s="48"/>
      <c r="S173" s="48"/>
      <c r="T173" s="48"/>
      <c r="U173" s="48"/>
      <c r="V173" s="48"/>
      <c r="W173" s="48"/>
      <c r="X173" s="48"/>
      <c r="Y173" s="48"/>
    </row>
    <row r="174" s="7" customFormat="1" ht="30" customHeight="1" spans="1:25">
      <c r="A174" s="30" t="s">
        <v>1027</v>
      </c>
      <c r="B174" s="31"/>
      <c r="C174" s="71"/>
      <c r="D174" s="71"/>
      <c r="E174" s="71"/>
      <c r="F174" s="33" t="s">
        <v>1312</v>
      </c>
      <c r="G174" s="71"/>
      <c r="H174" s="71"/>
      <c r="I174" s="71"/>
      <c r="J174" s="71"/>
      <c r="K174" s="71"/>
      <c r="L174" s="71"/>
      <c r="M174" s="71"/>
      <c r="N174" s="71"/>
      <c r="O174" s="77"/>
      <c r="P174" s="77"/>
      <c r="Q174" s="77"/>
      <c r="R174" s="77"/>
      <c r="S174" s="77"/>
      <c r="T174" s="77"/>
      <c r="U174" s="77"/>
      <c r="V174" s="77"/>
      <c r="W174" s="77"/>
      <c r="X174" s="77"/>
      <c r="Y174" s="77"/>
    </row>
    <row r="175" s="1" customFormat="1" ht="30" customHeight="1" spans="1:25">
      <c r="A175" s="34"/>
      <c r="B175" s="34">
        <v>1</v>
      </c>
      <c r="C175" s="36"/>
      <c r="D175" s="36"/>
      <c r="E175" s="36"/>
      <c r="F175" s="38"/>
      <c r="G175" s="36"/>
      <c r="H175" s="36"/>
      <c r="I175" s="36"/>
      <c r="J175" s="36"/>
      <c r="K175" s="36"/>
      <c r="L175" s="36"/>
      <c r="M175" s="36"/>
      <c r="N175" s="36"/>
      <c r="O175" s="48"/>
      <c r="P175" s="48"/>
      <c r="Q175" s="48"/>
      <c r="R175" s="48"/>
      <c r="S175" s="48"/>
      <c r="T175" s="48"/>
      <c r="U175" s="48"/>
      <c r="V175" s="48"/>
      <c r="W175" s="48"/>
      <c r="X175" s="48"/>
      <c r="Y175" s="48"/>
    </row>
    <row r="176" s="1" customFormat="1" ht="30" customHeight="1" spans="1:25">
      <c r="A176" s="34"/>
      <c r="B176" s="34" t="s">
        <v>1313</v>
      </c>
      <c r="C176" s="36"/>
      <c r="D176" s="36"/>
      <c r="E176" s="36"/>
      <c r="F176" s="38"/>
      <c r="G176" s="36"/>
      <c r="H176" s="36"/>
      <c r="I176" s="36"/>
      <c r="J176" s="36"/>
      <c r="K176" s="36"/>
      <c r="L176" s="36"/>
      <c r="M176" s="36"/>
      <c r="N176" s="36"/>
      <c r="O176" s="48"/>
      <c r="P176" s="48"/>
      <c r="Q176" s="48"/>
      <c r="R176" s="48"/>
      <c r="S176" s="48"/>
      <c r="T176" s="48"/>
      <c r="U176" s="48"/>
      <c r="V176" s="48"/>
      <c r="W176" s="48"/>
      <c r="X176" s="48"/>
      <c r="Y176" s="48"/>
    </row>
    <row r="177" s="7" customFormat="1" ht="30" customHeight="1" spans="1:25">
      <c r="A177" s="30" t="s">
        <v>1028</v>
      </c>
      <c r="B177" s="31"/>
      <c r="C177" s="71"/>
      <c r="D177" s="71"/>
      <c r="E177" s="71"/>
      <c r="F177" s="33" t="s">
        <v>1312</v>
      </c>
      <c r="G177" s="71"/>
      <c r="H177" s="71"/>
      <c r="I177" s="71"/>
      <c r="J177" s="71"/>
      <c r="K177" s="71"/>
      <c r="L177" s="71"/>
      <c r="M177" s="71"/>
      <c r="N177" s="71"/>
      <c r="O177" s="77"/>
      <c r="P177" s="77"/>
      <c r="Q177" s="77"/>
      <c r="R177" s="77"/>
      <c r="S177" s="77"/>
      <c r="T177" s="77"/>
      <c r="U177" s="77"/>
      <c r="V177" s="77"/>
      <c r="W177" s="77"/>
      <c r="X177" s="77"/>
      <c r="Y177" s="77"/>
    </row>
    <row r="178" s="1" customFormat="1" ht="30" customHeight="1" spans="1:25">
      <c r="A178" s="34"/>
      <c r="B178" s="34">
        <v>1</v>
      </c>
      <c r="C178" s="36"/>
      <c r="D178" s="36"/>
      <c r="E178" s="36"/>
      <c r="F178" s="38"/>
      <c r="G178" s="36"/>
      <c r="H178" s="36"/>
      <c r="I178" s="36"/>
      <c r="J178" s="36"/>
      <c r="K178" s="36"/>
      <c r="L178" s="36"/>
      <c r="M178" s="36"/>
      <c r="N178" s="36"/>
      <c r="O178" s="48"/>
      <c r="P178" s="48"/>
      <c r="Q178" s="48"/>
      <c r="R178" s="48"/>
      <c r="S178" s="48"/>
      <c r="T178" s="48"/>
      <c r="U178" s="48"/>
      <c r="V178" s="48"/>
      <c r="W178" s="48"/>
      <c r="X178" s="48"/>
      <c r="Y178" s="48"/>
    </row>
    <row r="179" s="1" customFormat="1" ht="30" customHeight="1" spans="1:25">
      <c r="A179" s="34"/>
      <c r="B179" s="34" t="s">
        <v>1313</v>
      </c>
      <c r="C179" s="36"/>
      <c r="D179" s="36"/>
      <c r="E179" s="36"/>
      <c r="F179" s="38"/>
      <c r="G179" s="36"/>
      <c r="H179" s="36"/>
      <c r="I179" s="36"/>
      <c r="J179" s="36"/>
      <c r="K179" s="36"/>
      <c r="L179" s="36"/>
      <c r="M179" s="36"/>
      <c r="N179" s="36"/>
      <c r="O179" s="48"/>
      <c r="P179" s="48"/>
      <c r="Q179" s="48"/>
      <c r="R179" s="48"/>
      <c r="S179" s="48"/>
      <c r="T179" s="48"/>
      <c r="U179" s="48"/>
      <c r="V179" s="48"/>
      <c r="W179" s="48"/>
      <c r="X179" s="48"/>
      <c r="Y179" s="48"/>
    </row>
    <row r="180" s="7" customFormat="1" ht="30" customHeight="1" spans="1:25">
      <c r="A180" s="30" t="s">
        <v>1029</v>
      </c>
      <c r="B180" s="31"/>
      <c r="C180" s="71"/>
      <c r="D180" s="71"/>
      <c r="E180" s="71"/>
      <c r="F180" s="33" t="s">
        <v>1312</v>
      </c>
      <c r="G180" s="71"/>
      <c r="H180" s="71"/>
      <c r="I180" s="71"/>
      <c r="J180" s="71"/>
      <c r="K180" s="71"/>
      <c r="L180" s="71"/>
      <c r="M180" s="71"/>
      <c r="N180" s="71"/>
      <c r="O180" s="77"/>
      <c r="P180" s="77"/>
      <c r="Q180" s="77"/>
      <c r="R180" s="77"/>
      <c r="S180" s="77"/>
      <c r="T180" s="77"/>
      <c r="U180" s="77"/>
      <c r="V180" s="77"/>
      <c r="W180" s="77"/>
      <c r="X180" s="77"/>
      <c r="Y180" s="77"/>
    </row>
    <row r="181" s="1" customFormat="1" ht="30" customHeight="1" spans="1:25">
      <c r="A181" s="34"/>
      <c r="B181" s="34">
        <v>1</v>
      </c>
      <c r="C181" s="36"/>
      <c r="D181" s="36"/>
      <c r="E181" s="36"/>
      <c r="F181" s="38"/>
      <c r="G181" s="36"/>
      <c r="H181" s="36"/>
      <c r="I181" s="36"/>
      <c r="J181" s="36"/>
      <c r="K181" s="36"/>
      <c r="L181" s="36"/>
      <c r="M181" s="36"/>
      <c r="N181" s="36"/>
      <c r="O181" s="48"/>
      <c r="P181" s="48"/>
      <c r="Q181" s="48"/>
      <c r="R181" s="48"/>
      <c r="S181" s="48"/>
      <c r="T181" s="48"/>
      <c r="U181" s="48"/>
      <c r="V181" s="48"/>
      <c r="W181" s="48"/>
      <c r="X181" s="48"/>
      <c r="Y181" s="48"/>
    </row>
    <row r="182" s="1" customFormat="1" ht="30" customHeight="1" spans="1:25">
      <c r="A182" s="34"/>
      <c r="B182" s="34" t="s">
        <v>1313</v>
      </c>
      <c r="C182" s="36"/>
      <c r="D182" s="36"/>
      <c r="E182" s="36"/>
      <c r="F182" s="38"/>
      <c r="G182" s="36"/>
      <c r="H182" s="36"/>
      <c r="I182" s="36"/>
      <c r="J182" s="36"/>
      <c r="K182" s="36"/>
      <c r="L182" s="36"/>
      <c r="M182" s="36"/>
      <c r="N182" s="36"/>
      <c r="O182" s="48"/>
      <c r="P182" s="48"/>
      <c r="Q182" s="48"/>
      <c r="R182" s="48"/>
      <c r="S182" s="48"/>
      <c r="T182" s="48"/>
      <c r="U182" s="48"/>
      <c r="V182" s="48"/>
      <c r="W182" s="48"/>
      <c r="X182" s="48"/>
      <c r="Y182" s="48"/>
    </row>
    <row r="183" s="7" customFormat="1" ht="30" customHeight="1" spans="1:25">
      <c r="A183" s="27" t="s">
        <v>1030</v>
      </c>
      <c r="B183" s="28"/>
      <c r="C183" s="72"/>
      <c r="D183" s="72"/>
      <c r="E183" s="72"/>
      <c r="F183" s="28" t="s">
        <v>1311</v>
      </c>
      <c r="G183" s="72"/>
      <c r="H183" s="72"/>
      <c r="I183" s="72"/>
      <c r="J183" s="72"/>
      <c r="K183" s="72"/>
      <c r="L183" s="72"/>
      <c r="M183" s="72"/>
      <c r="N183" s="72"/>
      <c r="O183" s="78"/>
      <c r="P183" s="78"/>
      <c r="Q183" s="78"/>
      <c r="R183" s="78"/>
      <c r="S183" s="78"/>
      <c r="T183" s="78"/>
      <c r="U183" s="78"/>
      <c r="V183" s="78"/>
      <c r="W183" s="78"/>
      <c r="X183" s="78"/>
      <c r="Y183" s="78"/>
    </row>
    <row r="184" s="7" customFormat="1" ht="30" customHeight="1" spans="1:25">
      <c r="A184" s="30" t="s">
        <v>1031</v>
      </c>
      <c r="B184" s="31"/>
      <c r="C184" s="71"/>
      <c r="D184" s="71"/>
      <c r="E184" s="71"/>
      <c r="F184" s="33" t="s">
        <v>1312</v>
      </c>
      <c r="G184" s="71"/>
      <c r="H184" s="71"/>
      <c r="I184" s="71"/>
      <c r="J184" s="71"/>
      <c r="K184" s="71"/>
      <c r="L184" s="71"/>
      <c r="M184" s="71"/>
      <c r="N184" s="71"/>
      <c r="O184" s="77"/>
      <c r="P184" s="77"/>
      <c r="Q184" s="77"/>
      <c r="R184" s="77"/>
      <c r="S184" s="77"/>
      <c r="T184" s="77"/>
      <c r="U184" s="77"/>
      <c r="V184" s="77"/>
      <c r="W184" s="77"/>
      <c r="X184" s="77"/>
      <c r="Y184" s="77"/>
    </row>
    <row r="185" s="1" customFormat="1" ht="30" customHeight="1" spans="1:25">
      <c r="A185" s="34"/>
      <c r="B185" s="34">
        <v>1</v>
      </c>
      <c r="C185" s="36"/>
      <c r="D185" s="36"/>
      <c r="E185" s="36"/>
      <c r="F185" s="38"/>
      <c r="G185" s="36"/>
      <c r="H185" s="36"/>
      <c r="I185" s="36"/>
      <c r="J185" s="36"/>
      <c r="K185" s="36"/>
      <c r="L185" s="36"/>
      <c r="M185" s="36"/>
      <c r="N185" s="36"/>
      <c r="O185" s="48"/>
      <c r="P185" s="48"/>
      <c r="Q185" s="48"/>
      <c r="R185" s="48"/>
      <c r="S185" s="48"/>
      <c r="T185" s="48"/>
      <c r="U185" s="48"/>
      <c r="V185" s="48"/>
      <c r="W185" s="48"/>
      <c r="X185" s="48"/>
      <c r="Y185" s="48"/>
    </row>
    <row r="186" s="1" customFormat="1" ht="30" customHeight="1" spans="1:25">
      <c r="A186" s="34"/>
      <c r="B186" s="34" t="s">
        <v>1313</v>
      </c>
      <c r="C186" s="36"/>
      <c r="D186" s="36"/>
      <c r="E186" s="36"/>
      <c r="F186" s="38"/>
      <c r="G186" s="36"/>
      <c r="H186" s="36"/>
      <c r="I186" s="36"/>
      <c r="J186" s="36"/>
      <c r="K186" s="36"/>
      <c r="L186" s="36"/>
      <c r="M186" s="36"/>
      <c r="N186" s="36"/>
      <c r="O186" s="48"/>
      <c r="P186" s="48"/>
      <c r="Q186" s="48"/>
      <c r="R186" s="48"/>
      <c r="S186" s="48"/>
      <c r="T186" s="48"/>
      <c r="U186" s="48"/>
      <c r="V186" s="48"/>
      <c r="W186" s="48"/>
      <c r="X186" s="48"/>
      <c r="Y186" s="48"/>
    </row>
    <row r="187" s="7" customFormat="1" ht="30" customHeight="1" spans="1:25">
      <c r="A187" s="30" t="s">
        <v>1032</v>
      </c>
      <c r="B187" s="31"/>
      <c r="C187" s="71"/>
      <c r="D187" s="71"/>
      <c r="E187" s="71"/>
      <c r="F187" s="33" t="s">
        <v>1312</v>
      </c>
      <c r="G187" s="71"/>
      <c r="H187" s="71"/>
      <c r="I187" s="71"/>
      <c r="J187" s="71"/>
      <c r="K187" s="71"/>
      <c r="L187" s="71"/>
      <c r="M187" s="71"/>
      <c r="N187" s="71"/>
      <c r="O187" s="77"/>
      <c r="P187" s="77"/>
      <c r="Q187" s="77"/>
      <c r="R187" s="77"/>
      <c r="S187" s="77"/>
      <c r="T187" s="77"/>
      <c r="U187" s="77"/>
      <c r="V187" s="77"/>
      <c r="W187" s="77"/>
      <c r="X187" s="77"/>
      <c r="Y187" s="77"/>
    </row>
    <row r="188" s="1" customFormat="1" ht="30" customHeight="1" spans="1:25">
      <c r="A188" s="34"/>
      <c r="B188" s="34">
        <v>1</v>
      </c>
      <c r="C188" s="36"/>
      <c r="D188" s="36"/>
      <c r="E188" s="36"/>
      <c r="F188" s="38"/>
      <c r="G188" s="36"/>
      <c r="H188" s="36"/>
      <c r="I188" s="36"/>
      <c r="J188" s="36"/>
      <c r="K188" s="36"/>
      <c r="L188" s="36"/>
      <c r="M188" s="36"/>
      <c r="N188" s="36"/>
      <c r="O188" s="48"/>
      <c r="P188" s="48"/>
      <c r="Q188" s="48"/>
      <c r="R188" s="48"/>
      <c r="S188" s="48"/>
      <c r="T188" s="48"/>
      <c r="U188" s="48"/>
      <c r="V188" s="48"/>
      <c r="W188" s="48"/>
      <c r="X188" s="48"/>
      <c r="Y188" s="48"/>
    </row>
    <row r="189" s="1" customFormat="1" ht="30" customHeight="1" spans="1:25">
      <c r="A189" s="34"/>
      <c r="B189" s="34" t="s">
        <v>1313</v>
      </c>
      <c r="C189" s="36"/>
      <c r="D189" s="36"/>
      <c r="E189" s="36"/>
      <c r="F189" s="38"/>
      <c r="G189" s="36"/>
      <c r="H189" s="36"/>
      <c r="I189" s="36"/>
      <c r="J189" s="36"/>
      <c r="K189" s="36"/>
      <c r="L189" s="36"/>
      <c r="M189" s="36"/>
      <c r="N189" s="36"/>
      <c r="O189" s="48"/>
      <c r="P189" s="48"/>
      <c r="Q189" s="48"/>
      <c r="R189" s="48"/>
      <c r="S189" s="48"/>
      <c r="T189" s="48"/>
      <c r="U189" s="48"/>
      <c r="V189" s="48"/>
      <c r="W189" s="48"/>
      <c r="X189" s="48"/>
      <c r="Y189" s="48"/>
    </row>
    <row r="190" s="7" customFormat="1" ht="30" customHeight="1" spans="1:25">
      <c r="A190" s="24" t="s">
        <v>1033</v>
      </c>
      <c r="B190" s="25"/>
      <c r="C190" s="83"/>
      <c r="D190" s="83"/>
      <c r="E190" s="83"/>
      <c r="F190" s="25" t="s">
        <v>1310</v>
      </c>
      <c r="G190" s="83"/>
      <c r="H190" s="83"/>
      <c r="I190" s="83"/>
      <c r="J190" s="83"/>
      <c r="K190" s="83"/>
      <c r="L190" s="83"/>
      <c r="M190" s="83"/>
      <c r="N190" s="83"/>
      <c r="O190" s="84"/>
      <c r="P190" s="84"/>
      <c r="Q190" s="84"/>
      <c r="R190" s="84"/>
      <c r="S190" s="84"/>
      <c r="T190" s="84"/>
      <c r="U190" s="84"/>
      <c r="V190" s="84"/>
      <c r="W190" s="84"/>
      <c r="X190" s="84"/>
      <c r="Y190" s="84"/>
    </row>
    <row r="191" s="7" customFormat="1" ht="30" customHeight="1" spans="1:25">
      <c r="A191" s="27" t="s">
        <v>1034</v>
      </c>
      <c r="B191" s="28"/>
      <c r="C191" s="72"/>
      <c r="D191" s="72"/>
      <c r="E191" s="72"/>
      <c r="F191" s="28" t="s">
        <v>1311</v>
      </c>
      <c r="G191" s="72"/>
      <c r="H191" s="72"/>
      <c r="I191" s="72"/>
      <c r="J191" s="72"/>
      <c r="K191" s="72"/>
      <c r="L191" s="72"/>
      <c r="M191" s="72"/>
      <c r="N191" s="72"/>
      <c r="O191" s="78"/>
      <c r="P191" s="78"/>
      <c r="Q191" s="78"/>
      <c r="R191" s="78"/>
      <c r="S191" s="78"/>
      <c r="T191" s="78"/>
      <c r="U191" s="78"/>
      <c r="V191" s="78"/>
      <c r="W191" s="78"/>
      <c r="X191" s="78"/>
      <c r="Y191" s="78"/>
    </row>
    <row r="192" s="7" customFormat="1" ht="30" customHeight="1" spans="1:25">
      <c r="A192" s="30" t="s">
        <v>1035</v>
      </c>
      <c r="B192" s="31"/>
      <c r="C192" s="71"/>
      <c r="D192" s="71"/>
      <c r="E192" s="71"/>
      <c r="F192" s="33" t="s">
        <v>1312</v>
      </c>
      <c r="G192" s="71"/>
      <c r="H192" s="71"/>
      <c r="I192" s="71"/>
      <c r="J192" s="71"/>
      <c r="K192" s="71"/>
      <c r="L192" s="71"/>
      <c r="M192" s="71"/>
      <c r="N192" s="71"/>
      <c r="O192" s="77"/>
      <c r="P192" s="77"/>
      <c r="Q192" s="77"/>
      <c r="R192" s="77"/>
      <c r="S192" s="77"/>
      <c r="T192" s="77"/>
      <c r="U192" s="77"/>
      <c r="V192" s="77"/>
      <c r="W192" s="77"/>
      <c r="X192" s="77"/>
      <c r="Y192" s="77"/>
    </row>
    <row r="193" s="1" customFormat="1" ht="30" customHeight="1" spans="1:25">
      <c r="A193" s="34"/>
      <c r="B193" s="64">
        <v>1</v>
      </c>
      <c r="C193" s="36"/>
      <c r="D193" s="36"/>
      <c r="E193" s="36"/>
      <c r="F193" s="38"/>
      <c r="G193" s="36"/>
      <c r="H193" s="36"/>
      <c r="I193" s="36"/>
      <c r="J193" s="36"/>
      <c r="K193" s="36"/>
      <c r="L193" s="36"/>
      <c r="M193" s="36"/>
      <c r="N193" s="36"/>
      <c r="O193" s="48"/>
      <c r="P193" s="48"/>
      <c r="Q193" s="48"/>
      <c r="R193" s="48"/>
      <c r="S193" s="48"/>
      <c r="T193" s="48"/>
      <c r="U193" s="48"/>
      <c r="V193" s="48"/>
      <c r="W193" s="48"/>
      <c r="X193" s="48"/>
      <c r="Y193" s="48"/>
    </row>
    <row r="194" s="1" customFormat="1" ht="30" customHeight="1" spans="1:25">
      <c r="A194" s="34"/>
      <c r="B194" s="64" t="s">
        <v>1325</v>
      </c>
      <c r="C194" s="36"/>
      <c r="D194" s="36"/>
      <c r="E194" s="36"/>
      <c r="F194" s="38"/>
      <c r="G194" s="36"/>
      <c r="H194" s="36"/>
      <c r="I194" s="36"/>
      <c r="J194" s="36"/>
      <c r="K194" s="36"/>
      <c r="L194" s="36"/>
      <c r="M194" s="36"/>
      <c r="N194" s="36"/>
      <c r="O194" s="48"/>
      <c r="P194" s="48"/>
      <c r="Q194" s="48"/>
      <c r="R194" s="48"/>
      <c r="S194" s="48"/>
      <c r="T194" s="48"/>
      <c r="U194" s="48"/>
      <c r="V194" s="48"/>
      <c r="W194" s="48"/>
      <c r="X194" s="48"/>
      <c r="Y194" s="48"/>
    </row>
    <row r="195" s="7" customFormat="1" ht="30" customHeight="1" spans="1:25">
      <c r="A195" s="30" t="s">
        <v>1036</v>
      </c>
      <c r="B195" s="31"/>
      <c r="C195" s="71"/>
      <c r="D195" s="71"/>
      <c r="E195" s="71"/>
      <c r="F195" s="33" t="s">
        <v>1312</v>
      </c>
      <c r="G195" s="71"/>
      <c r="H195" s="71"/>
      <c r="I195" s="71"/>
      <c r="J195" s="71"/>
      <c r="K195" s="71"/>
      <c r="L195" s="71"/>
      <c r="M195" s="71"/>
      <c r="N195" s="71"/>
      <c r="O195" s="77"/>
      <c r="P195" s="77"/>
      <c r="Q195" s="77"/>
      <c r="R195" s="77"/>
      <c r="S195" s="77"/>
      <c r="T195" s="77"/>
      <c r="U195" s="77"/>
      <c r="V195" s="77"/>
      <c r="W195" s="77"/>
      <c r="X195" s="77"/>
      <c r="Y195" s="77"/>
    </row>
    <row r="196" s="1" customFormat="1" ht="30" customHeight="1" spans="1:25">
      <c r="A196" s="34"/>
      <c r="B196" s="34">
        <v>1</v>
      </c>
      <c r="C196" s="36"/>
      <c r="D196" s="36"/>
      <c r="E196" s="36"/>
      <c r="F196" s="38"/>
      <c r="G196" s="36"/>
      <c r="H196" s="36"/>
      <c r="I196" s="36"/>
      <c r="J196" s="36"/>
      <c r="K196" s="36"/>
      <c r="L196" s="36"/>
      <c r="M196" s="36"/>
      <c r="N196" s="36"/>
      <c r="O196" s="48"/>
      <c r="P196" s="48"/>
      <c r="Q196" s="48"/>
      <c r="R196" s="48"/>
      <c r="S196" s="48"/>
      <c r="T196" s="48"/>
      <c r="U196" s="48"/>
      <c r="V196" s="48"/>
      <c r="W196" s="48"/>
      <c r="X196" s="48"/>
      <c r="Y196" s="48"/>
    </row>
    <row r="197" s="1" customFormat="1" ht="30" customHeight="1" spans="1:25">
      <c r="A197" s="34"/>
      <c r="B197" s="34" t="s">
        <v>1313</v>
      </c>
      <c r="C197" s="36"/>
      <c r="D197" s="36"/>
      <c r="E197" s="36"/>
      <c r="F197" s="38"/>
      <c r="G197" s="36"/>
      <c r="H197" s="36"/>
      <c r="I197" s="36"/>
      <c r="J197" s="36"/>
      <c r="K197" s="36"/>
      <c r="L197" s="36"/>
      <c r="M197" s="36"/>
      <c r="N197" s="36"/>
      <c r="O197" s="48"/>
      <c r="P197" s="48"/>
      <c r="Q197" s="48"/>
      <c r="R197" s="48"/>
      <c r="S197" s="48"/>
      <c r="T197" s="48"/>
      <c r="U197" s="48"/>
      <c r="V197" s="48"/>
      <c r="W197" s="48"/>
      <c r="X197" s="48"/>
      <c r="Y197" s="48"/>
    </row>
    <row r="198" s="7" customFormat="1" ht="30" customHeight="1" spans="1:25">
      <c r="A198" s="24" t="s">
        <v>1045</v>
      </c>
      <c r="B198" s="25"/>
      <c r="C198" s="83"/>
      <c r="D198" s="83"/>
      <c r="E198" s="83"/>
      <c r="F198" s="25" t="s">
        <v>1310</v>
      </c>
      <c r="G198" s="83"/>
      <c r="H198" s="83"/>
      <c r="I198" s="83"/>
      <c r="J198" s="83"/>
      <c r="K198" s="83"/>
      <c r="L198" s="83"/>
      <c r="M198" s="83"/>
      <c r="N198" s="83"/>
      <c r="O198" s="84"/>
      <c r="P198" s="84"/>
      <c r="Q198" s="84"/>
      <c r="R198" s="84"/>
      <c r="S198" s="84"/>
      <c r="T198" s="84"/>
      <c r="U198" s="84"/>
      <c r="V198" s="84"/>
      <c r="W198" s="84"/>
      <c r="X198" s="84"/>
      <c r="Y198" s="84"/>
    </row>
    <row r="199" s="7" customFormat="1" ht="30" customHeight="1" spans="1:25">
      <c r="A199" s="87" t="s">
        <v>1046</v>
      </c>
      <c r="B199" s="28"/>
      <c r="C199" s="72"/>
      <c r="D199" s="72"/>
      <c r="E199" s="72"/>
      <c r="F199" s="28" t="s">
        <v>1311</v>
      </c>
      <c r="G199" s="72"/>
      <c r="H199" s="72"/>
      <c r="I199" s="72"/>
      <c r="J199" s="72"/>
      <c r="K199" s="72"/>
      <c r="L199" s="72"/>
      <c r="M199" s="72"/>
      <c r="N199" s="72"/>
      <c r="O199" s="78"/>
      <c r="P199" s="78"/>
      <c r="Q199" s="78"/>
      <c r="R199" s="78"/>
      <c r="S199" s="78"/>
      <c r="T199" s="78"/>
      <c r="U199" s="78"/>
      <c r="V199" s="78"/>
      <c r="W199" s="78"/>
      <c r="X199" s="78"/>
      <c r="Y199" s="78"/>
    </row>
    <row r="200" s="7" customFormat="1" ht="30" customHeight="1" spans="1:25">
      <c r="A200" s="30" t="s">
        <v>1047</v>
      </c>
      <c r="B200" s="31"/>
      <c r="C200" s="71"/>
      <c r="D200" s="71"/>
      <c r="E200" s="71"/>
      <c r="F200" s="33" t="s">
        <v>1312</v>
      </c>
      <c r="G200" s="71"/>
      <c r="H200" s="71"/>
      <c r="I200" s="71"/>
      <c r="J200" s="71"/>
      <c r="K200" s="71"/>
      <c r="L200" s="71"/>
      <c r="M200" s="71"/>
      <c r="N200" s="71"/>
      <c r="O200" s="77"/>
      <c r="P200" s="77"/>
      <c r="Q200" s="77"/>
      <c r="R200" s="77"/>
      <c r="S200" s="77"/>
      <c r="T200" s="77"/>
      <c r="U200" s="77"/>
      <c r="V200" s="77"/>
      <c r="W200" s="77"/>
      <c r="X200" s="77"/>
      <c r="Y200" s="77"/>
    </row>
    <row r="201" s="1" customFormat="1" ht="30" customHeight="1" spans="1:25">
      <c r="A201" s="34"/>
      <c r="B201" s="34">
        <v>1</v>
      </c>
      <c r="C201" s="36"/>
      <c r="D201" s="36"/>
      <c r="E201" s="36"/>
      <c r="F201" s="38"/>
      <c r="G201" s="36"/>
      <c r="H201" s="36"/>
      <c r="I201" s="36"/>
      <c r="J201" s="36"/>
      <c r="K201" s="36"/>
      <c r="L201" s="36"/>
      <c r="M201" s="36"/>
      <c r="N201" s="36"/>
      <c r="O201" s="48"/>
      <c r="P201" s="48"/>
      <c r="Q201" s="48"/>
      <c r="R201" s="48"/>
      <c r="S201" s="48"/>
      <c r="T201" s="48"/>
      <c r="U201" s="48"/>
      <c r="V201" s="48"/>
      <c r="W201" s="48"/>
      <c r="X201" s="48"/>
      <c r="Y201" s="48"/>
    </row>
    <row r="202" s="1" customFormat="1" ht="30" customHeight="1" spans="1:25">
      <c r="A202" s="34"/>
      <c r="B202" s="34" t="s">
        <v>1313</v>
      </c>
      <c r="C202" s="36"/>
      <c r="D202" s="36"/>
      <c r="E202" s="36"/>
      <c r="F202" s="38"/>
      <c r="G202" s="36"/>
      <c r="H202" s="36"/>
      <c r="I202" s="36"/>
      <c r="J202" s="36"/>
      <c r="K202" s="36"/>
      <c r="L202" s="36"/>
      <c r="M202" s="36"/>
      <c r="N202" s="36"/>
      <c r="O202" s="48"/>
      <c r="P202" s="48"/>
      <c r="Q202" s="48"/>
      <c r="R202" s="48"/>
      <c r="S202" s="48"/>
      <c r="T202" s="48"/>
      <c r="U202" s="48"/>
      <c r="V202" s="48"/>
      <c r="W202" s="48"/>
      <c r="X202" s="48"/>
      <c r="Y202" s="48"/>
    </row>
    <row r="203" s="7" customFormat="1" ht="30" customHeight="1" spans="1:25">
      <c r="A203" s="87" t="s">
        <v>1048</v>
      </c>
      <c r="B203" s="28"/>
      <c r="C203" s="72"/>
      <c r="D203" s="72"/>
      <c r="E203" s="72"/>
      <c r="F203" s="28" t="s">
        <v>1311</v>
      </c>
      <c r="G203" s="72"/>
      <c r="H203" s="72"/>
      <c r="I203" s="72"/>
      <c r="J203" s="72"/>
      <c r="K203" s="72"/>
      <c r="L203" s="72"/>
      <c r="M203" s="72"/>
      <c r="N203" s="72"/>
      <c r="O203" s="78"/>
      <c r="P203" s="78"/>
      <c r="Q203" s="78"/>
      <c r="R203" s="78"/>
      <c r="S203" s="78"/>
      <c r="T203" s="78"/>
      <c r="U203" s="78"/>
      <c r="V203" s="78"/>
      <c r="W203" s="78"/>
      <c r="X203" s="78"/>
      <c r="Y203" s="78"/>
    </row>
    <row r="204" s="7" customFormat="1" ht="30" customHeight="1" spans="1:25">
      <c r="A204" s="30" t="s">
        <v>1049</v>
      </c>
      <c r="B204" s="31"/>
      <c r="C204" s="71"/>
      <c r="D204" s="71"/>
      <c r="E204" s="71"/>
      <c r="F204" s="33" t="s">
        <v>1312</v>
      </c>
      <c r="G204" s="71"/>
      <c r="H204" s="71"/>
      <c r="I204" s="71"/>
      <c r="J204" s="71"/>
      <c r="K204" s="71"/>
      <c r="L204" s="71"/>
      <c r="M204" s="71"/>
      <c r="N204" s="71"/>
      <c r="O204" s="77"/>
      <c r="P204" s="77"/>
      <c r="Q204" s="77"/>
      <c r="R204" s="77"/>
      <c r="S204" s="77"/>
      <c r="T204" s="77"/>
      <c r="U204" s="77"/>
      <c r="V204" s="77"/>
      <c r="W204" s="77"/>
      <c r="X204" s="77"/>
      <c r="Y204" s="77"/>
    </row>
    <row r="205" s="1" customFormat="1" ht="30" customHeight="1" spans="1:25">
      <c r="A205" s="34"/>
      <c r="B205" s="34">
        <v>1</v>
      </c>
      <c r="C205" s="36"/>
      <c r="D205" s="36"/>
      <c r="E205" s="36"/>
      <c r="F205" s="38"/>
      <c r="G205" s="36"/>
      <c r="H205" s="36"/>
      <c r="I205" s="36"/>
      <c r="J205" s="36"/>
      <c r="K205" s="36"/>
      <c r="L205" s="36"/>
      <c r="M205" s="36"/>
      <c r="N205" s="36"/>
      <c r="O205" s="48"/>
      <c r="P205" s="48"/>
      <c r="Q205" s="48"/>
      <c r="R205" s="48"/>
      <c r="S205" s="48"/>
      <c r="T205" s="48"/>
      <c r="U205" s="48"/>
      <c r="V205" s="48"/>
      <c r="W205" s="48"/>
      <c r="X205" s="48"/>
      <c r="Y205" s="48"/>
    </row>
    <row r="206" s="1" customFormat="1" ht="30" customHeight="1" spans="1:25">
      <c r="A206" s="34"/>
      <c r="B206" s="34" t="s">
        <v>1313</v>
      </c>
      <c r="C206" s="36"/>
      <c r="D206" s="36"/>
      <c r="E206" s="36"/>
      <c r="F206" s="38"/>
      <c r="G206" s="36"/>
      <c r="H206" s="36"/>
      <c r="I206" s="36"/>
      <c r="J206" s="36"/>
      <c r="K206" s="36"/>
      <c r="L206" s="36"/>
      <c r="M206" s="36"/>
      <c r="N206" s="36"/>
      <c r="O206" s="48"/>
      <c r="P206" s="48"/>
      <c r="Q206" s="48"/>
      <c r="R206" s="48"/>
      <c r="S206" s="48"/>
      <c r="T206" s="48"/>
      <c r="U206" s="48"/>
      <c r="V206" s="48"/>
      <c r="W206" s="48"/>
      <c r="X206" s="48"/>
      <c r="Y206" s="48"/>
    </row>
    <row r="207" s="7" customFormat="1" ht="30" customHeight="1" spans="1:25">
      <c r="A207" s="30" t="s">
        <v>1055</v>
      </c>
      <c r="B207" s="31"/>
      <c r="C207" s="71"/>
      <c r="D207" s="71"/>
      <c r="E207" s="71"/>
      <c r="F207" s="33" t="s">
        <v>1312</v>
      </c>
      <c r="G207" s="71"/>
      <c r="H207" s="71"/>
      <c r="I207" s="71"/>
      <c r="J207" s="71"/>
      <c r="K207" s="71"/>
      <c r="L207" s="71"/>
      <c r="M207" s="71"/>
      <c r="N207" s="71"/>
      <c r="O207" s="77"/>
      <c r="P207" s="77"/>
      <c r="Q207" s="77"/>
      <c r="R207" s="77"/>
      <c r="S207" s="77"/>
      <c r="T207" s="77"/>
      <c r="U207" s="77"/>
      <c r="V207" s="77"/>
      <c r="W207" s="77"/>
      <c r="X207" s="77"/>
      <c r="Y207" s="77"/>
    </row>
    <row r="208" s="1" customFormat="1" ht="30" customHeight="1" spans="1:25">
      <c r="A208" s="34"/>
      <c r="B208" s="34">
        <v>1</v>
      </c>
      <c r="C208" s="36"/>
      <c r="D208" s="36"/>
      <c r="E208" s="36"/>
      <c r="F208" s="38"/>
      <c r="G208" s="36"/>
      <c r="H208" s="36"/>
      <c r="I208" s="36"/>
      <c r="J208" s="36"/>
      <c r="K208" s="36"/>
      <c r="L208" s="36"/>
      <c r="M208" s="36"/>
      <c r="N208" s="36"/>
      <c r="O208" s="48"/>
      <c r="P208" s="48"/>
      <c r="Q208" s="48"/>
      <c r="R208" s="48"/>
      <c r="S208" s="48"/>
      <c r="T208" s="48"/>
      <c r="U208" s="48"/>
      <c r="V208" s="48"/>
      <c r="W208" s="48"/>
      <c r="X208" s="48"/>
      <c r="Y208" s="48"/>
    </row>
    <row r="209" s="1" customFormat="1" ht="30" customHeight="1" spans="1:25">
      <c r="A209" s="34"/>
      <c r="B209" s="34" t="s">
        <v>1313</v>
      </c>
      <c r="C209" s="36"/>
      <c r="D209" s="36"/>
      <c r="E209" s="36"/>
      <c r="F209" s="38"/>
      <c r="G209" s="36"/>
      <c r="H209" s="36"/>
      <c r="I209" s="36"/>
      <c r="J209" s="36"/>
      <c r="K209" s="36"/>
      <c r="L209" s="36"/>
      <c r="M209" s="36"/>
      <c r="N209" s="36"/>
      <c r="O209" s="48"/>
      <c r="P209" s="48"/>
      <c r="Q209" s="48"/>
      <c r="R209" s="48"/>
      <c r="S209" s="48"/>
      <c r="T209" s="48"/>
      <c r="U209" s="48"/>
      <c r="V209" s="48"/>
      <c r="W209" s="48"/>
      <c r="X209" s="48"/>
      <c r="Y209" s="48"/>
    </row>
    <row r="210" s="1" customFormat="1" ht="30" customHeight="1" spans="1:25">
      <c r="A210" s="24" t="s">
        <v>1056</v>
      </c>
      <c r="B210" s="25"/>
      <c r="C210" s="88"/>
      <c r="D210" s="88"/>
      <c r="E210" s="88"/>
      <c r="F210" s="25" t="s">
        <v>1310</v>
      </c>
      <c r="G210" s="88"/>
      <c r="H210" s="88"/>
      <c r="I210" s="88"/>
      <c r="J210" s="88"/>
      <c r="K210" s="88"/>
      <c r="L210" s="88"/>
      <c r="M210" s="88"/>
      <c r="N210" s="88"/>
      <c r="O210" s="88"/>
      <c r="P210" s="88"/>
      <c r="Q210" s="88"/>
      <c r="R210" s="88"/>
      <c r="S210" s="88"/>
      <c r="T210" s="88"/>
      <c r="U210" s="88"/>
      <c r="V210" s="88"/>
      <c r="W210" s="88"/>
      <c r="X210" s="88"/>
      <c r="Y210" s="88"/>
    </row>
    <row r="211" s="1" customFormat="1" ht="30" customHeight="1" spans="1:25">
      <c r="A211" s="87" t="s">
        <v>1057</v>
      </c>
      <c r="B211" s="28"/>
      <c r="C211" s="49"/>
      <c r="D211" s="49"/>
      <c r="E211" s="49"/>
      <c r="F211" s="28" t="s">
        <v>1311</v>
      </c>
      <c r="G211" s="49"/>
      <c r="H211" s="49"/>
      <c r="I211" s="49"/>
      <c r="J211" s="49"/>
      <c r="K211" s="49"/>
      <c r="L211" s="49"/>
      <c r="M211" s="49"/>
      <c r="N211" s="49"/>
      <c r="O211" s="49"/>
      <c r="P211" s="49"/>
      <c r="Q211" s="49"/>
      <c r="R211" s="49"/>
      <c r="S211" s="49"/>
      <c r="T211" s="49"/>
      <c r="U211" s="49"/>
      <c r="V211" s="49"/>
      <c r="W211" s="49"/>
      <c r="X211" s="49"/>
      <c r="Y211" s="49"/>
    </row>
    <row r="212" s="1" customFormat="1" ht="30" customHeight="1" spans="1:25">
      <c r="A212" s="30"/>
      <c r="B212" s="31"/>
      <c r="C212" s="47"/>
      <c r="D212" s="47"/>
      <c r="E212" s="47"/>
      <c r="F212" s="33" t="s">
        <v>1312</v>
      </c>
      <c r="G212" s="47"/>
      <c r="H212" s="47"/>
      <c r="I212" s="47"/>
      <c r="J212" s="47"/>
      <c r="K212" s="47"/>
      <c r="L212" s="47"/>
      <c r="M212" s="47"/>
      <c r="N212" s="47"/>
      <c r="O212" s="47"/>
      <c r="P212" s="47"/>
      <c r="Q212" s="47"/>
      <c r="R212" s="47"/>
      <c r="S212" s="47"/>
      <c r="T212" s="47"/>
      <c r="U212" s="47"/>
      <c r="V212" s="47"/>
      <c r="W212" s="47"/>
      <c r="X212" s="47"/>
      <c r="Y212" s="47"/>
    </row>
    <row r="213" s="1" customFormat="1" ht="30" customHeight="1" spans="1:25">
      <c r="A213" s="34"/>
      <c r="B213" s="34">
        <v>1</v>
      </c>
      <c r="C213" s="36"/>
      <c r="D213" s="36"/>
      <c r="E213" s="36"/>
      <c r="F213" s="38"/>
      <c r="G213" s="36"/>
      <c r="H213" s="36"/>
      <c r="I213" s="36"/>
      <c r="J213" s="36"/>
      <c r="K213" s="36"/>
      <c r="L213" s="36"/>
      <c r="M213" s="36"/>
      <c r="N213" s="36"/>
      <c r="O213" s="48"/>
      <c r="P213" s="48"/>
      <c r="Q213" s="48"/>
      <c r="R213" s="48"/>
      <c r="S213" s="48"/>
      <c r="T213" s="48"/>
      <c r="U213" s="48"/>
      <c r="V213" s="48"/>
      <c r="W213" s="48"/>
      <c r="X213" s="48"/>
      <c r="Y213" s="48"/>
    </row>
    <row r="214" s="1" customFormat="1" ht="30" customHeight="1" spans="1:25">
      <c r="A214" s="34"/>
      <c r="B214" s="34" t="s">
        <v>1313</v>
      </c>
      <c r="C214" s="36"/>
      <c r="D214" s="36"/>
      <c r="E214" s="36"/>
      <c r="F214" s="38"/>
      <c r="G214" s="36"/>
      <c r="H214" s="36"/>
      <c r="I214" s="36"/>
      <c r="J214" s="36"/>
      <c r="K214" s="36"/>
      <c r="L214" s="36"/>
      <c r="M214" s="36"/>
      <c r="N214" s="36"/>
      <c r="O214" s="48"/>
      <c r="P214" s="48"/>
      <c r="Q214" s="48"/>
      <c r="R214" s="48"/>
      <c r="S214" s="48"/>
      <c r="T214" s="48"/>
      <c r="U214" s="48"/>
      <c r="V214" s="48"/>
      <c r="W214" s="48"/>
      <c r="X214" s="48"/>
      <c r="Y214" s="48"/>
    </row>
    <row r="215" s="9" customFormat="1" ht="29" customHeight="1" spans="1:25">
      <c r="A215" s="89" t="s">
        <v>1058</v>
      </c>
      <c r="B215" s="90"/>
      <c r="C215" s="91"/>
      <c r="D215" s="91"/>
      <c r="E215" s="91"/>
      <c r="F215" s="90" t="s">
        <v>1310</v>
      </c>
      <c r="G215" s="91"/>
      <c r="H215" s="91"/>
      <c r="I215" s="91"/>
      <c r="J215" s="91"/>
      <c r="K215" s="91"/>
      <c r="L215" s="91"/>
      <c r="M215" s="91"/>
      <c r="N215" s="91"/>
      <c r="O215" s="91"/>
      <c r="P215" s="91"/>
      <c r="Q215" s="91"/>
      <c r="R215" s="91"/>
      <c r="S215" s="91"/>
      <c r="T215" s="91"/>
      <c r="U215" s="91"/>
      <c r="V215" s="91"/>
      <c r="W215" s="91"/>
      <c r="X215" s="91"/>
      <c r="Y215" s="91"/>
    </row>
    <row r="216" s="1" customFormat="1" ht="29" customHeight="1" spans="1:25">
      <c r="A216" s="92" t="s">
        <v>1326</v>
      </c>
      <c r="B216" s="28"/>
      <c r="C216" s="49"/>
      <c r="D216" s="49"/>
      <c r="E216" s="49"/>
      <c r="F216" s="28" t="s">
        <v>1311</v>
      </c>
      <c r="G216" s="49"/>
      <c r="H216" s="49"/>
      <c r="I216" s="49"/>
      <c r="J216" s="49"/>
      <c r="K216" s="49"/>
      <c r="L216" s="49"/>
      <c r="M216" s="49"/>
      <c r="N216" s="49"/>
      <c r="O216" s="49"/>
      <c r="P216" s="49"/>
      <c r="Q216" s="49"/>
      <c r="R216" s="49"/>
      <c r="S216" s="49"/>
      <c r="T216" s="49"/>
      <c r="U216" s="49"/>
      <c r="V216" s="49"/>
      <c r="W216" s="49"/>
      <c r="X216" s="49"/>
      <c r="Y216" s="49"/>
    </row>
    <row r="217" s="1" customFormat="1" ht="29" customHeight="1" spans="1:25">
      <c r="A217" s="93" t="s">
        <v>1326</v>
      </c>
      <c r="B217" s="31"/>
      <c r="C217" s="47"/>
      <c r="D217" s="47"/>
      <c r="E217" s="47"/>
      <c r="F217" s="33" t="s">
        <v>1312</v>
      </c>
      <c r="G217" s="47"/>
      <c r="H217" s="47"/>
      <c r="I217" s="47"/>
      <c r="J217" s="47"/>
      <c r="K217" s="47"/>
      <c r="L217" s="47"/>
      <c r="M217" s="47"/>
      <c r="N217" s="47"/>
      <c r="O217" s="47"/>
      <c r="P217" s="47"/>
      <c r="Q217" s="47"/>
      <c r="R217" s="47"/>
      <c r="S217" s="47"/>
      <c r="T217" s="47"/>
      <c r="U217" s="47"/>
      <c r="V217" s="47"/>
      <c r="W217" s="47"/>
      <c r="X217" s="47"/>
      <c r="Y217" s="47"/>
    </row>
    <row r="218" s="1" customFormat="1" ht="29" customHeight="1" spans="1:25">
      <c r="A218" s="34"/>
      <c r="B218" s="34">
        <v>1</v>
      </c>
      <c r="C218" s="48"/>
      <c r="D218" s="48"/>
      <c r="E218" s="48"/>
      <c r="F218" s="94"/>
      <c r="G218" s="48"/>
      <c r="H218" s="48"/>
      <c r="I218" s="48"/>
      <c r="J218" s="48"/>
      <c r="K218" s="48"/>
      <c r="L218" s="48"/>
      <c r="M218" s="48"/>
      <c r="N218" s="48"/>
      <c r="O218" s="48"/>
      <c r="P218" s="48"/>
      <c r="Q218" s="48"/>
      <c r="R218" s="48"/>
      <c r="S218" s="48"/>
      <c r="T218" s="48"/>
      <c r="U218" s="48"/>
      <c r="V218" s="48"/>
      <c r="W218" s="48"/>
      <c r="X218" s="48"/>
      <c r="Y218" s="48"/>
    </row>
    <row r="219" s="1" customFormat="1" ht="29" customHeight="1" spans="1:25">
      <c r="A219" s="34"/>
      <c r="B219" s="34" t="s">
        <v>1313</v>
      </c>
      <c r="C219" s="48"/>
      <c r="D219" s="48"/>
      <c r="E219" s="48"/>
      <c r="F219" s="94"/>
      <c r="G219" s="48"/>
      <c r="H219" s="48"/>
      <c r="I219" s="48"/>
      <c r="J219" s="48"/>
      <c r="K219" s="48"/>
      <c r="L219" s="48"/>
      <c r="M219" s="48"/>
      <c r="N219" s="48"/>
      <c r="O219" s="48"/>
      <c r="P219" s="48"/>
      <c r="Q219" s="48"/>
      <c r="R219" s="48"/>
      <c r="S219" s="48"/>
      <c r="T219" s="48"/>
      <c r="U219" s="48"/>
      <c r="V219" s="48"/>
      <c r="W219" s="48"/>
      <c r="X219" s="48"/>
      <c r="Y219" s="48"/>
    </row>
    <row r="220" s="1" customFormat="1" ht="29" customHeight="1" spans="1:25">
      <c r="A220" s="89" t="s">
        <v>1066</v>
      </c>
      <c r="B220" s="25"/>
      <c r="C220" s="88"/>
      <c r="D220" s="88"/>
      <c r="E220" s="88"/>
      <c r="F220" s="25" t="s">
        <v>1310</v>
      </c>
      <c r="G220" s="88"/>
      <c r="H220" s="88"/>
      <c r="I220" s="88"/>
      <c r="J220" s="88"/>
      <c r="K220" s="88"/>
      <c r="L220" s="88"/>
      <c r="M220" s="88"/>
      <c r="N220" s="88"/>
      <c r="O220" s="88"/>
      <c r="P220" s="88"/>
      <c r="Q220" s="88"/>
      <c r="R220" s="88"/>
      <c r="S220" s="88"/>
      <c r="T220" s="88"/>
      <c r="U220" s="88"/>
      <c r="V220" s="88"/>
      <c r="W220" s="88"/>
      <c r="X220" s="88"/>
      <c r="Y220" s="88"/>
    </row>
    <row r="221" s="1" customFormat="1" ht="29" customHeight="1" spans="1:25">
      <c r="A221" s="95" t="s">
        <v>1067</v>
      </c>
      <c r="B221" s="28"/>
      <c r="C221" s="49"/>
      <c r="D221" s="49"/>
      <c r="E221" s="49"/>
      <c r="F221" s="28" t="s">
        <v>1311</v>
      </c>
      <c r="G221" s="49"/>
      <c r="H221" s="49"/>
      <c r="I221" s="49"/>
      <c r="J221" s="49"/>
      <c r="K221" s="49"/>
      <c r="L221" s="49"/>
      <c r="M221" s="49"/>
      <c r="N221" s="49"/>
      <c r="O221" s="49"/>
      <c r="P221" s="49"/>
      <c r="Q221" s="49"/>
      <c r="R221" s="49"/>
      <c r="S221" s="49"/>
      <c r="T221" s="49"/>
      <c r="U221" s="49"/>
      <c r="V221" s="49"/>
      <c r="W221" s="49"/>
      <c r="X221" s="49"/>
      <c r="Y221" s="49"/>
    </row>
    <row r="222" s="1" customFormat="1" ht="29" customHeight="1" spans="1:25">
      <c r="A222" s="34"/>
      <c r="B222" s="34"/>
      <c r="C222" s="48"/>
      <c r="D222" s="48"/>
      <c r="E222" s="48"/>
      <c r="F222" s="94"/>
      <c r="G222" s="48"/>
      <c r="H222" s="48"/>
      <c r="I222" s="48"/>
      <c r="J222" s="48"/>
      <c r="K222" s="48"/>
      <c r="L222" s="48"/>
      <c r="M222" s="48"/>
      <c r="N222" s="48"/>
      <c r="O222" s="48"/>
      <c r="P222" s="48"/>
      <c r="Q222" s="48"/>
      <c r="R222" s="48"/>
      <c r="S222" s="48"/>
      <c r="T222" s="48"/>
      <c r="U222" s="48"/>
      <c r="V222" s="48"/>
      <c r="W222" s="48"/>
      <c r="X222" s="48"/>
      <c r="Y222" s="48"/>
    </row>
    <row r="223" s="1" customFormat="1" ht="52" customHeight="1" spans="1:25">
      <c r="A223" s="96" t="s">
        <v>1333</v>
      </c>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row>
  </sheetData>
  <autoFilter ref="A6:Y48">
    <extLst/>
  </autoFilter>
  <mergeCells count="22">
    <mergeCell ref="A2:Y2"/>
    <mergeCell ref="X3:Y3"/>
    <mergeCell ref="P4:V4"/>
    <mergeCell ref="Q5:U5"/>
    <mergeCell ref="A223:Y223"/>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pageMargins left="0.554861111111111" right="0.357638888888889" top="1" bottom="1" header="0.5" footer="0.5"/>
  <pageSetup paperSize="9" scale="58"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4</vt:i4>
      </vt:variant>
    </vt:vector>
  </HeadingPairs>
  <TitlesOfParts>
    <vt:vector size="4" baseType="lpstr">
      <vt:lpstr>2023年度统筹整合财政涉农资金明细表</vt:lpstr>
      <vt:lpstr>2023年度统筹整合财政涉农资金项目明细表</vt:lpstr>
      <vt:lpstr>调入</vt:lpstr>
      <vt:lpstr>调出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ABCDEFG的Z</cp:lastModifiedBy>
  <dcterms:created xsi:type="dcterms:W3CDTF">2016-03-06T09:17:00Z</dcterms:created>
  <cp:lastPrinted>2021-06-28T18:10:00Z</cp:lastPrinted>
  <dcterms:modified xsi:type="dcterms:W3CDTF">2023-10-10T07:11:08Z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A89ED0B2CE49461BBE8C70B4587036BE_13</vt:lpwstr>
  </property>
  <property fmtid="{D5CDD505-2E9C-101B-9397-08002B2CF9AE}" pid="4" name="KSOReadingLayout">
    <vt:bool>true</vt:bool>
  </property>
</Properties>
</file>